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централізоване водопостачання та водовідведення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<sst xmlns="http://schemas.openxmlformats.org/spreadsheetml/2006/main" count="67" uniqueCount="56">
  <si>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Додаток1</t>
  </si>
  <si>
    <t xml:space="preserve">              Структура тарифів на централізоване водопостачання та на  централізоване водовідведення                    комунального підприємства «Чорноморськводоканал» 2020 рік</t>
  </si>
  <si>
    <t>Без ПДВ</t>
  </si>
  <si>
    <t>№ п/п</t>
  </si>
  <si>
    <t>Найменування показників</t>
  </si>
  <si>
    <t>Централізоване водопостачання</t>
  </si>
  <si>
    <t>Централізоване водовідведення</t>
  </si>
  <si>
    <t>тис.грн.  На рік</t>
  </si>
  <si>
    <t>грн./м3</t>
  </si>
  <si>
    <t>тис.грн. На рік</t>
  </si>
  <si>
    <t>Виробнича собівартість, у тому числі:</t>
  </si>
  <si>
    <t>прямі матеріальні витрати, у тому числі:</t>
  </si>
  <si>
    <t>1,1,1</t>
  </si>
  <si>
    <t>електроенергія</t>
  </si>
  <si>
    <t>1,1,2</t>
  </si>
  <si>
    <t>витрати на придбання води в інших суб'єктів господарювання /очищення власних стічних вод іншими суб'єктами господарювання</t>
  </si>
  <si>
    <t>1,1,3</t>
  </si>
  <si>
    <t>витрати на реагенти</t>
  </si>
  <si>
    <t>1,1,4</t>
  </si>
  <si>
    <t>матеріали, запасні частинита інші  матеріальні ресурси  (ремонти)</t>
  </si>
  <si>
    <t>прямі витрати на оплату праці</t>
  </si>
  <si>
    <t>інші прямі витрати, у тому числі:</t>
  </si>
  <si>
    <t>1,3,1,</t>
  </si>
  <si>
    <t>відрахування на соціальні заходи</t>
  </si>
  <si>
    <t>1,3,2</t>
  </si>
  <si>
    <t>амортизаційні відрахування</t>
  </si>
  <si>
    <t>1,3,3</t>
  </si>
  <si>
    <t>підкачка води сторонніми організаціми</t>
  </si>
  <si>
    <t>1,3,4</t>
  </si>
  <si>
    <t>інші прямі витрати</t>
  </si>
  <si>
    <t>загальновиробничі витрати, у тому числі</t>
  </si>
  <si>
    <t>1,4,1</t>
  </si>
  <si>
    <t>витрати на оплату праці</t>
  </si>
  <si>
    <t>1,4,2</t>
  </si>
  <si>
    <t>1,4,3</t>
  </si>
  <si>
    <t>1,4,4</t>
  </si>
  <si>
    <t>інші витрати</t>
  </si>
  <si>
    <t>Адміністративні витрати, у тому числі:</t>
  </si>
  <si>
    <t>Витрати на збут, у тому числі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</si>
  <si>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</si>
  <si>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</si>
  <si>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</si>
  <si>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</si>
  <si>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</si>
  <si>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</si>
  <si>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</si>
  <si>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</t>
  </si>
  <si>
    <t xml:space="preserve">інше використання прибутку </t>
  </si>
  <si>
    <t>Вартість централізованого водопоствчання/водовідведення, тис.грн.</t>
  </si>
  <si>
    <t>Тариф споживачам, які є  суб'єктами господарювання у сфері централізованого водопостачання/водовідведення, грн./м3 (без ПДВ)</t>
  </si>
  <si>
    <t>Тариф споживачам, які є суб'єктами господарювання у сфері централізованого водопостачання/   водовідведення, грн./м3 (з ПДВ)</t>
  </si>
  <si>
    <t>Тариф споживачам, які не  є суб'єктами господарювання у сфері централізованого водопостачання/водовідведення, грн./м3 (без ПДВ)</t>
  </si>
  <si>
    <t>Тариф споживачам, які не  є суб'єктами господарювання у сфері централізованого водопостачання/водовідведення, грн./м3 (з ПДВ)</t>
  </si>
  <si>
    <t>Обсяг реалізації, тис.м3</t>
  </si>
  <si>
    <t>Обсяг реалізації споживачам, які є суб'єктами господарювання у сфері централізованого водопостачання/водовідведення, тис.м3</t>
  </si>
  <si>
    <t>Обсяг реалізації споживачам, які не є суб'єктами господарювання у сфері централізованого водопостачання/водовідведення, тис.м3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</si>
</sst>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"/>
    <numFmt numFmtId="167" formatCode="0"/>
    <numFmt numFmtId="168" formatCode="0.00"/>
  </numFmts>
  <fonts count="8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4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justify" wrapText="1"/>
    </xf>
    <xf numFmtId="166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1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horizontal="justify" wrapText="1"/>
    </xf>
    <xf numFmtId="168" fontId="6" fillId="0" borderId="1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="122" zoomScaleNormal="122" zoomScaleSheetLayoutView="100" workbookViewId="0" topLeftCell="A25">
      <selection activeCell="C4" sqref="C4"/>
    </sheetView>
  </sheetViews>
  <sheetFormatPr defaultColWidth="12.57421875" defaultRowHeight="12.75"/>
  <cols>
    <col min="1" max="1" width="2.28125" style="0" customWidth="1"/>
    <col min="2" max="2" width="6.421875" style="0" customWidth="1"/>
    <col min="3" max="3" width="41.28125" style="0" customWidth="1"/>
    <col min="4" max="4" width="12.7109375" style="0" customWidth="1"/>
    <col min="5" max="5" width="12.140625" style="0" customWidth="1"/>
    <col min="6" max="6" width="12.421875" style="0" customWidth="1"/>
    <col min="7" max="7" width="12.7109375" style="0" customWidth="1"/>
    <col min="8" max="8" width="9.421875" style="0" customWidth="1"/>
    <col min="9" max="12" width="11.57421875" style="0" customWidth="1"/>
    <col min="13" max="13" width="6.8515625" style="0" customWidth="1"/>
    <col min="14" max="14" width="9.57421875" style="0" customWidth="1"/>
    <col min="15" max="15" width="9.7109375" style="0" customWidth="1"/>
    <col min="16" max="16" width="10.00390625" style="0" customWidth="1"/>
    <col min="17" max="17" width="6.7109375" style="0" customWidth="1"/>
    <col min="18" max="18" width="10.00390625" style="0" customWidth="1"/>
    <col min="19" max="16384" width="11.57421875" style="0" customWidth="1"/>
  </cols>
  <sheetData>
    <row r="1" spans="2:8" ht="12.75" customHeight="1">
      <c r="B1" s="1"/>
      <c r="C1" s="2"/>
      <c r="D1" s="2"/>
      <c r="E1" s="2"/>
      <c r="F1" s="2"/>
      <c r="G1" s="3" t="s">
        <v>0</v>
      </c>
      <c r="H1" s="4"/>
    </row>
    <row r="2" spans="2:8" ht="20.25" customHeight="1">
      <c r="B2" s="1"/>
      <c r="C2" s="2" t="s">
        <v>1</v>
      </c>
      <c r="D2" s="2"/>
      <c r="E2" s="2"/>
      <c r="F2" s="2"/>
      <c r="G2" s="5"/>
      <c r="H2" s="4"/>
    </row>
    <row r="3" spans="2:8" ht="7.5" customHeight="1" hidden="1">
      <c r="B3" s="1"/>
      <c r="C3" s="2"/>
      <c r="D3" s="2"/>
      <c r="E3" s="2"/>
      <c r="F3" s="2"/>
      <c r="G3" s="1"/>
      <c r="H3" s="4"/>
    </row>
    <row r="4" spans="2:8" ht="11.25" customHeight="1">
      <c r="B4" s="1"/>
      <c r="C4" s="5"/>
      <c r="D4" s="1"/>
      <c r="E4" s="1"/>
      <c r="F4" s="1"/>
      <c r="G4" s="6" t="s">
        <v>2</v>
      </c>
      <c r="H4" s="4"/>
    </row>
    <row r="5" spans="2:8" ht="12" customHeight="1">
      <c r="B5" s="7" t="s">
        <v>3</v>
      </c>
      <c r="C5" s="8" t="s">
        <v>4</v>
      </c>
      <c r="D5" s="7" t="s">
        <v>5</v>
      </c>
      <c r="E5" s="7"/>
      <c r="F5" s="8" t="s">
        <v>6</v>
      </c>
      <c r="G5" s="8"/>
      <c r="H5" s="1"/>
    </row>
    <row r="6" spans="2:8" ht="12.75" customHeight="1">
      <c r="B6" s="7"/>
      <c r="C6" s="7"/>
      <c r="D6" s="9" t="s">
        <v>7</v>
      </c>
      <c r="E6" s="9" t="s">
        <v>8</v>
      </c>
      <c r="F6" s="9" t="s">
        <v>9</v>
      </c>
      <c r="G6" s="9" t="s">
        <v>8</v>
      </c>
      <c r="H6" s="1"/>
    </row>
    <row r="7" spans="2:12" ht="13.5" customHeight="1">
      <c r="B7" s="10">
        <v>1</v>
      </c>
      <c r="C7" s="11" t="s">
        <v>10</v>
      </c>
      <c r="D7" s="12">
        <f>D8+D13+D14+D19</f>
        <v>55844.530000000006</v>
      </c>
      <c r="E7" s="13">
        <f>D7/D48</f>
        <v>12.440305190465583</v>
      </c>
      <c r="F7" s="14">
        <f>F8+F13+F14+F19</f>
        <v>31295.519999999997</v>
      </c>
      <c r="G7" s="13">
        <f>F7/F$48</f>
        <v>9.62051029818629</v>
      </c>
      <c r="H7" s="1"/>
      <c r="I7" s="4"/>
      <c r="J7" s="4"/>
      <c r="K7" s="4"/>
      <c r="L7" s="4"/>
    </row>
    <row r="8" spans="1:12" ht="11.25" customHeight="1">
      <c r="A8" s="15"/>
      <c r="B8" s="16">
        <v>1.1</v>
      </c>
      <c r="C8" s="17" t="s">
        <v>11</v>
      </c>
      <c r="D8" s="14">
        <f>D9+D10+D11+D12</f>
        <v>29605.47</v>
      </c>
      <c r="E8" s="13">
        <f>D8/D$48</f>
        <v>6.5951147248830475</v>
      </c>
      <c r="F8" s="14">
        <f>F9+F10+F11+F12</f>
        <v>8887.980000000001</v>
      </c>
      <c r="G8" s="13">
        <f>F8/F$48</f>
        <v>2.732241008300031</v>
      </c>
      <c r="H8" s="1"/>
      <c r="I8" s="4"/>
      <c r="J8" s="4"/>
      <c r="K8" s="4"/>
      <c r="L8" s="4"/>
    </row>
    <row r="9" spans="1:12" ht="12" customHeight="1">
      <c r="A9" s="15"/>
      <c r="B9" s="18" t="s">
        <v>12</v>
      </c>
      <c r="C9" s="11" t="s">
        <v>13</v>
      </c>
      <c r="D9" s="19">
        <v>2790.07</v>
      </c>
      <c r="E9" s="20">
        <f>D9/D$48</f>
        <v>0.6215348629984406</v>
      </c>
      <c r="F9" s="21">
        <v>6943.54</v>
      </c>
      <c r="G9" s="20">
        <f>F9/F$48</f>
        <v>2.1345035351982786</v>
      </c>
      <c r="H9" s="1"/>
      <c r="I9" s="4"/>
      <c r="J9" s="4"/>
      <c r="K9" s="4"/>
      <c r="L9" s="4"/>
    </row>
    <row r="10" spans="1:12" ht="28.5" customHeight="1">
      <c r="A10" s="15"/>
      <c r="B10" s="18" t="s">
        <v>14</v>
      </c>
      <c r="C10" s="22" t="s">
        <v>15</v>
      </c>
      <c r="D10" s="19">
        <v>25973.4</v>
      </c>
      <c r="E10" s="20">
        <f>D10/D$48</f>
        <v>5.786010247271108</v>
      </c>
      <c r="F10" s="19">
        <v>0</v>
      </c>
      <c r="G10" s="20">
        <f>F10/F$48</f>
        <v>0</v>
      </c>
      <c r="H10" s="1"/>
      <c r="I10" s="4"/>
      <c r="J10" s="4"/>
      <c r="K10" s="4"/>
      <c r="L10" s="4"/>
    </row>
    <row r="11" spans="1:12" ht="12.75">
      <c r="A11" s="15"/>
      <c r="B11" s="18" t="s">
        <v>16</v>
      </c>
      <c r="C11" s="11" t="s">
        <v>17</v>
      </c>
      <c r="D11" s="19">
        <v>433.8</v>
      </c>
      <c r="E11" s="20">
        <f>D11/D$48</f>
        <v>0.09663622187569615</v>
      </c>
      <c r="F11" s="19">
        <v>1372</v>
      </c>
      <c r="G11" s="20">
        <f>F11/F$48</f>
        <v>0.42176452505379647</v>
      </c>
      <c r="H11" s="1"/>
      <c r="I11" s="4"/>
      <c r="J11" s="4"/>
      <c r="K11" s="4"/>
      <c r="L11" s="4"/>
    </row>
    <row r="12" spans="1:12" ht="12.75">
      <c r="A12" s="15"/>
      <c r="B12" s="16" t="s">
        <v>18</v>
      </c>
      <c r="C12" s="22" t="s">
        <v>19</v>
      </c>
      <c r="D12" s="19">
        <v>408.2</v>
      </c>
      <c r="E12" s="20">
        <f>D12/D$48</f>
        <v>0.09093339273780351</v>
      </c>
      <c r="F12" s="19">
        <v>572.44</v>
      </c>
      <c r="G12" s="20">
        <f>F12/F$48</f>
        <v>0.17597294804795574</v>
      </c>
      <c r="H12" s="1"/>
      <c r="I12" s="4"/>
      <c r="J12" s="4"/>
      <c r="K12" s="4"/>
      <c r="L12" s="4"/>
    </row>
    <row r="13" spans="1:12" ht="12.75">
      <c r="A13" s="15"/>
      <c r="B13" s="23">
        <v>1.2</v>
      </c>
      <c r="C13" s="7" t="s">
        <v>20</v>
      </c>
      <c r="D13" s="14">
        <v>4898.05</v>
      </c>
      <c r="E13" s="13">
        <f>D13/D$48</f>
        <v>1.0911227444865226</v>
      </c>
      <c r="F13" s="14">
        <v>5780.86</v>
      </c>
      <c r="G13" s="13">
        <f>F13/F$48</f>
        <v>1.777085766984322</v>
      </c>
      <c r="H13" s="1"/>
      <c r="I13" s="4"/>
      <c r="J13" s="4"/>
      <c r="K13" s="4"/>
      <c r="L13" s="4"/>
    </row>
    <row r="14" spans="1:12" ht="15" customHeight="1">
      <c r="A14" s="15"/>
      <c r="B14" s="23">
        <v>1.3</v>
      </c>
      <c r="C14" s="7" t="s">
        <v>21</v>
      </c>
      <c r="D14" s="14">
        <f>D15+D16+D17+D18</f>
        <v>6140.509999999999</v>
      </c>
      <c r="E14" s="13">
        <f>D14/D$48</f>
        <v>1.367901537090666</v>
      </c>
      <c r="F14" s="14">
        <f>F15+F16+F17+F18</f>
        <v>5818.83</v>
      </c>
      <c r="G14" s="13">
        <f>F14/F$48</f>
        <v>1.7887580694743315</v>
      </c>
      <c r="H14" s="1"/>
      <c r="I14" s="4"/>
      <c r="J14" s="4"/>
      <c r="K14" s="4"/>
      <c r="L14" s="4"/>
    </row>
    <row r="15" spans="1:12" ht="12.75" customHeight="1">
      <c r="A15" s="15"/>
      <c r="B15" s="16" t="s">
        <v>22</v>
      </c>
      <c r="C15" s="11" t="s">
        <v>23</v>
      </c>
      <c r="D15" s="19">
        <v>1077.57</v>
      </c>
      <c r="E15" s="20">
        <f>D15/D$48</f>
        <v>0.24004678102027177</v>
      </c>
      <c r="F15" s="19">
        <v>1271.79</v>
      </c>
      <c r="G15" s="20">
        <f>F15/F$48</f>
        <v>0.3909591146633876</v>
      </c>
      <c r="H15" s="1"/>
      <c r="I15" s="4"/>
      <c r="J15" s="4"/>
      <c r="K15" s="4"/>
      <c r="L15" s="4"/>
    </row>
    <row r="16" spans="1:12" ht="12" customHeight="1">
      <c r="A16" s="15"/>
      <c r="B16" s="16" t="s">
        <v>24</v>
      </c>
      <c r="C16" s="11" t="s">
        <v>25</v>
      </c>
      <c r="D16" s="19">
        <v>4246.44</v>
      </c>
      <c r="E16" s="20">
        <f>D16/D$48</f>
        <v>0.9459656939184673</v>
      </c>
      <c r="F16" s="19">
        <v>3609.33</v>
      </c>
      <c r="G16" s="20">
        <f>F16/F$48</f>
        <v>1.1095388871810636</v>
      </c>
      <c r="H16" s="1"/>
      <c r="I16" s="4"/>
      <c r="J16" s="4"/>
      <c r="K16" s="4"/>
      <c r="L16" s="4"/>
    </row>
    <row r="17" spans="1:12" ht="12.75">
      <c r="A17" s="15"/>
      <c r="B17" s="16" t="s">
        <v>26</v>
      </c>
      <c r="C17" s="11" t="s">
        <v>27</v>
      </c>
      <c r="D17" s="19">
        <v>0</v>
      </c>
      <c r="E17" s="20">
        <f>D17/D$48</f>
        <v>0</v>
      </c>
      <c r="F17" s="19">
        <v>0</v>
      </c>
      <c r="G17" s="20">
        <f>F17/F$48</f>
        <v>0</v>
      </c>
      <c r="H17" s="1"/>
      <c r="I17" s="4"/>
      <c r="J17" s="4"/>
      <c r="K17" s="4"/>
      <c r="L17" s="4"/>
    </row>
    <row r="18" spans="1:12" ht="12.75">
      <c r="A18" s="15"/>
      <c r="B18" s="16" t="s">
        <v>28</v>
      </c>
      <c r="C18" s="11" t="s">
        <v>29</v>
      </c>
      <c r="D18" s="19">
        <v>816.5</v>
      </c>
      <c r="E18" s="20">
        <f>D18/D$48</f>
        <v>0.18188906215192693</v>
      </c>
      <c r="F18" s="19">
        <v>937.71</v>
      </c>
      <c r="G18" s="20">
        <f>F18/F$48</f>
        <v>0.2882600676298801</v>
      </c>
      <c r="H18" s="1"/>
      <c r="I18" s="4"/>
      <c r="J18" s="4"/>
      <c r="K18" s="4"/>
      <c r="L18" s="4"/>
    </row>
    <row r="19" spans="1:12" ht="12.75">
      <c r="A19" s="15"/>
      <c r="B19" s="23">
        <v>1.4</v>
      </c>
      <c r="C19" s="7" t="s">
        <v>30</v>
      </c>
      <c r="D19" s="12">
        <f>D20+D21+D22+D23</f>
        <v>15200.5</v>
      </c>
      <c r="E19" s="13">
        <f>D19/D$48</f>
        <v>3.3861661840053463</v>
      </c>
      <c r="F19" s="12">
        <f>F20+F21+F22+F23</f>
        <v>10807.85</v>
      </c>
      <c r="G19" s="20">
        <f>F19/F$48</f>
        <v>3.322425453427605</v>
      </c>
      <c r="H19" s="1"/>
      <c r="I19" s="4"/>
      <c r="J19" s="4"/>
      <c r="K19" s="4"/>
      <c r="L19" s="4"/>
    </row>
    <row r="20" spans="1:12" ht="12.75">
      <c r="A20" s="15"/>
      <c r="B20" s="16" t="s">
        <v>31</v>
      </c>
      <c r="C20" s="11" t="s">
        <v>32</v>
      </c>
      <c r="D20" s="19">
        <v>7263.71</v>
      </c>
      <c r="E20" s="20">
        <f>D20/D$48</f>
        <v>1.618113165515705</v>
      </c>
      <c r="F20" s="19">
        <v>5190.1</v>
      </c>
      <c r="G20" s="20">
        <f>F20/F$48</f>
        <v>1.5954810943744238</v>
      </c>
      <c r="H20" s="1"/>
      <c r="I20" s="4"/>
      <c r="J20" s="4"/>
      <c r="K20" s="4"/>
      <c r="L20" s="4"/>
    </row>
    <row r="21" spans="1:12" ht="12.75">
      <c r="A21" s="15"/>
      <c r="B21" s="16" t="s">
        <v>33</v>
      </c>
      <c r="C21" s="11" t="s">
        <v>23</v>
      </c>
      <c r="D21" s="19">
        <v>1598.02</v>
      </c>
      <c r="E21" s="20">
        <f>D21/D$48</f>
        <v>0.3559857429271553</v>
      </c>
      <c r="F21" s="19">
        <v>1141.82</v>
      </c>
      <c r="G21" s="20">
        <f>F21/F$48</f>
        <v>0.3510052259452813</v>
      </c>
      <c r="H21" s="1"/>
      <c r="I21" s="4"/>
      <c r="J21" s="4"/>
      <c r="K21" s="4"/>
      <c r="L21" s="4"/>
    </row>
    <row r="22" spans="1:12" ht="12.75">
      <c r="A22" s="15"/>
      <c r="B22" s="16" t="s">
        <v>34</v>
      </c>
      <c r="C22" s="11" t="s">
        <v>25</v>
      </c>
      <c r="D22" s="19">
        <v>426.69</v>
      </c>
      <c r="E22" s="20">
        <f>D22/D$48</f>
        <v>0.09505235018935175</v>
      </c>
      <c r="F22" s="19">
        <v>155.66</v>
      </c>
      <c r="G22" s="20">
        <f>F22/F$48</f>
        <v>0.047851214263756534</v>
      </c>
      <c r="H22" s="1"/>
      <c r="I22" s="4"/>
      <c r="J22" s="4"/>
      <c r="K22" s="4"/>
      <c r="L22" s="4"/>
    </row>
    <row r="23" spans="1:12" ht="12.75">
      <c r="A23" s="15"/>
      <c r="B23" s="16" t="s">
        <v>35</v>
      </c>
      <c r="C23" s="11" t="s">
        <v>36</v>
      </c>
      <c r="D23" s="19">
        <v>5912.08</v>
      </c>
      <c r="E23" s="20">
        <f>D23/D$48</f>
        <v>1.3170149253731342</v>
      </c>
      <c r="F23" s="19">
        <v>4320.27</v>
      </c>
      <c r="G23" s="20">
        <f>F23/F$48</f>
        <v>1.328087918844144</v>
      </c>
      <c r="H23" s="1"/>
      <c r="I23" s="4"/>
      <c r="J23" s="4"/>
      <c r="K23" s="4"/>
      <c r="L23" s="4"/>
    </row>
    <row r="24" spans="1:12" ht="12.75">
      <c r="A24" s="15"/>
      <c r="B24" s="24">
        <v>2</v>
      </c>
      <c r="C24" s="7" t="s">
        <v>37</v>
      </c>
      <c r="D24" s="14">
        <f>D25+D26+D27+D28</f>
        <v>3345.7599999999998</v>
      </c>
      <c r="E24" s="13">
        <f>D24/D$48</f>
        <v>0.7453241256404544</v>
      </c>
      <c r="F24" s="14">
        <f>F25+F26+F27+F28</f>
        <v>1874.99</v>
      </c>
      <c r="G24" s="20">
        <f>F24/F$48</f>
        <v>0.5763879495849985</v>
      </c>
      <c r="H24" s="1"/>
      <c r="I24" s="4"/>
      <c r="J24" s="4"/>
      <c r="K24" s="4"/>
      <c r="L24" s="4"/>
    </row>
    <row r="25" spans="1:12" ht="12.75">
      <c r="A25" s="15"/>
      <c r="B25" s="16">
        <v>2.1</v>
      </c>
      <c r="C25" s="11" t="s">
        <v>32</v>
      </c>
      <c r="D25" s="19">
        <v>2010.26</v>
      </c>
      <c r="E25" s="20">
        <f>D25/D$48</f>
        <v>0.44781911338828245</v>
      </c>
      <c r="F25" s="19">
        <v>1126.56</v>
      </c>
      <c r="G25" s="20">
        <f>F25/F$48</f>
        <v>0.34631417153396865</v>
      </c>
      <c r="H25" s="1"/>
      <c r="I25" s="4"/>
      <c r="J25" s="4"/>
      <c r="K25" s="4"/>
      <c r="L25" s="4"/>
    </row>
    <row r="26" spans="1:12" ht="12.75">
      <c r="A26" s="15"/>
      <c r="B26" s="16">
        <v>2.2</v>
      </c>
      <c r="C26" s="11" t="s">
        <v>23</v>
      </c>
      <c r="D26" s="19">
        <v>442.26</v>
      </c>
      <c r="E26" s="20">
        <f>D26/D$48</f>
        <v>0.09852082869235909</v>
      </c>
      <c r="F26" s="19">
        <v>247.84</v>
      </c>
      <c r="G26" s="20">
        <f>F26/F$48</f>
        <v>0.07618813403012605</v>
      </c>
      <c r="H26" s="1"/>
      <c r="I26" s="4"/>
      <c r="J26" s="4"/>
      <c r="K26" s="4"/>
      <c r="L26" s="4"/>
    </row>
    <row r="27" spans="1:12" ht="12.75">
      <c r="A27" s="15"/>
      <c r="B27" s="16">
        <v>2.3</v>
      </c>
      <c r="C27" s="11" t="s">
        <v>25</v>
      </c>
      <c r="D27" s="19">
        <v>90.35</v>
      </c>
      <c r="E27" s="20">
        <f>D27/D$48</f>
        <v>0.02012697705502339</v>
      </c>
      <c r="F27" s="19">
        <v>50.63</v>
      </c>
      <c r="G27" s="20">
        <f>F27/F$48</f>
        <v>0.015564094681832156</v>
      </c>
      <c r="H27" s="1"/>
      <c r="I27" s="4"/>
      <c r="J27" s="4"/>
      <c r="K27" s="4"/>
      <c r="L27" s="4"/>
    </row>
    <row r="28" spans="2:12" ht="12.75">
      <c r="B28" s="16">
        <v>2.4</v>
      </c>
      <c r="C28" s="11" t="s">
        <v>36</v>
      </c>
      <c r="D28" s="19">
        <v>802.89</v>
      </c>
      <c r="E28" s="20">
        <f>D28/D$48</f>
        <v>0.17885720650478948</v>
      </c>
      <c r="F28" s="19">
        <v>449.96</v>
      </c>
      <c r="G28" s="20">
        <f>F28/F$48</f>
        <v>0.13832154933907162</v>
      </c>
      <c r="H28" s="1"/>
      <c r="I28" s="4"/>
      <c r="J28" s="4"/>
      <c r="K28" s="4"/>
      <c r="L28" s="4"/>
    </row>
    <row r="29" spans="1:12" ht="12.75">
      <c r="A29" s="15"/>
      <c r="B29" s="24">
        <v>3</v>
      </c>
      <c r="C29" s="7" t="s">
        <v>38</v>
      </c>
      <c r="D29" s="14">
        <f>D30+D31+D32+D33</f>
        <v>2152.82</v>
      </c>
      <c r="E29" s="13">
        <f>D29/D$48</f>
        <v>0.47957674314992205</v>
      </c>
      <c r="F29" s="14">
        <f>F30+F31+F32+F33</f>
        <v>1198.75</v>
      </c>
      <c r="G29" s="20">
        <f>F29/F$48</f>
        <v>0.36850599446664617</v>
      </c>
      <c r="H29" s="1"/>
      <c r="I29" s="4"/>
      <c r="J29" s="4"/>
      <c r="K29" s="4"/>
      <c r="L29" s="4"/>
    </row>
    <row r="30" spans="1:12" ht="12.75">
      <c r="A30" s="15"/>
      <c r="B30" s="16">
        <v>3.1</v>
      </c>
      <c r="C30" s="11" t="s">
        <v>32</v>
      </c>
      <c r="D30" s="19">
        <v>1325.5</v>
      </c>
      <c r="E30" s="20">
        <f>D30/D$48</f>
        <v>0.2952773446201827</v>
      </c>
      <c r="F30" s="19">
        <v>742.82</v>
      </c>
      <c r="G30" s="20">
        <f>F30/F$48</f>
        <v>0.22834921610820783</v>
      </c>
      <c r="H30" s="1"/>
      <c r="I30" s="4"/>
      <c r="J30" s="4"/>
      <c r="K30" s="4"/>
      <c r="L30" s="4"/>
    </row>
    <row r="31" spans="1:12" ht="12.75">
      <c r="A31" s="15"/>
      <c r="B31" s="16">
        <v>3.2</v>
      </c>
      <c r="C31" s="11" t="s">
        <v>23</v>
      </c>
      <c r="D31" s="19">
        <v>291.61</v>
      </c>
      <c r="E31" s="20">
        <f>D31/D$48</f>
        <v>0.06496101581644019</v>
      </c>
      <c r="F31" s="19">
        <v>163.42</v>
      </c>
      <c r="G31" s="20">
        <f>F31/F$48</f>
        <v>0.05023670458038733</v>
      </c>
      <c r="H31" s="1"/>
      <c r="I31" s="4"/>
      <c r="J31" s="4"/>
      <c r="K31" s="4"/>
      <c r="L31" s="4"/>
    </row>
    <row r="32" spans="1:12" ht="12.75">
      <c r="A32" s="15"/>
      <c r="B32" s="16">
        <v>3.3</v>
      </c>
      <c r="C32" s="11" t="s">
        <v>25</v>
      </c>
      <c r="D32" s="19">
        <v>5.69</v>
      </c>
      <c r="E32" s="20">
        <f>D32/D$48</f>
        <v>0.0012675428826019158</v>
      </c>
      <c r="F32" s="19">
        <v>3.19</v>
      </c>
      <c r="G32" s="20">
        <f>F32/F$48</f>
        <v>0.0009806332616046727</v>
      </c>
      <c r="H32" s="1"/>
      <c r="I32" s="4"/>
      <c r="J32" s="4"/>
      <c r="K32" s="4"/>
      <c r="L32" s="4"/>
    </row>
    <row r="33" spans="1:12" ht="12.75">
      <c r="A33" s="15"/>
      <c r="B33" s="16">
        <v>3.4</v>
      </c>
      <c r="C33" s="11" t="s">
        <v>36</v>
      </c>
      <c r="D33" s="19">
        <v>530.02</v>
      </c>
      <c r="E33" s="20">
        <f>D33/D$48</f>
        <v>0.11807083983069726</v>
      </c>
      <c r="F33" s="19">
        <v>289.32</v>
      </c>
      <c r="G33" s="20">
        <f>F33/F$48</f>
        <v>0.08893944051644635</v>
      </c>
      <c r="H33" s="1"/>
      <c r="I33" s="4"/>
      <c r="J33" s="4"/>
      <c r="K33" s="4"/>
      <c r="L33" s="4"/>
    </row>
    <row r="34" spans="1:12" ht="12.75">
      <c r="A34" s="15"/>
      <c r="B34" s="24">
        <v>4</v>
      </c>
      <c r="C34" s="7" t="s">
        <v>39</v>
      </c>
      <c r="D34" s="19">
        <v>0</v>
      </c>
      <c r="E34" s="20">
        <f>D34/D$48</f>
        <v>0</v>
      </c>
      <c r="F34" s="19">
        <v>0</v>
      </c>
      <c r="G34" s="20">
        <f>F34/F$48</f>
        <v>0</v>
      </c>
      <c r="H34" s="1"/>
      <c r="I34" s="4"/>
      <c r="J34" s="4"/>
      <c r="K34" s="4"/>
      <c r="L34" s="4"/>
    </row>
    <row r="35" spans="1:12" ht="12.75">
      <c r="A35" s="15"/>
      <c r="B35" s="24">
        <v>5</v>
      </c>
      <c r="C35" s="7" t="s">
        <v>40</v>
      </c>
      <c r="D35" s="19">
        <v>0</v>
      </c>
      <c r="E35" s="20">
        <f>D35/D$48</f>
        <v>0</v>
      </c>
      <c r="F35" s="19">
        <v>0</v>
      </c>
      <c r="G35" s="20">
        <f>F35/F$48</f>
        <v>0</v>
      </c>
      <c r="H35" s="1"/>
      <c r="I35" s="4"/>
      <c r="J35" s="4"/>
      <c r="K35" s="4"/>
      <c r="L35" s="4"/>
    </row>
    <row r="36" spans="1:12" ht="11.25" customHeight="1">
      <c r="A36" s="15"/>
      <c r="B36" s="24">
        <v>6</v>
      </c>
      <c r="C36" s="7" t="s">
        <v>41</v>
      </c>
      <c r="D36" s="14">
        <f>D7+D24+D29+D34+D35</f>
        <v>61343.11000000001</v>
      </c>
      <c r="E36" s="13">
        <f>D36/D$48</f>
        <v>13.665206059255961</v>
      </c>
      <c r="F36" s="14">
        <f>F7+F24+F29+F34+F35</f>
        <v>34369.259999999995</v>
      </c>
      <c r="G36" s="13">
        <f>F36/F$48</f>
        <v>10.565404242237932</v>
      </c>
      <c r="H36" s="1"/>
      <c r="I36" s="4"/>
      <c r="J36" s="4"/>
      <c r="K36" s="4"/>
      <c r="L36" s="4"/>
    </row>
    <row r="37" spans="1:12" ht="13.5" customHeight="1">
      <c r="A37" s="15"/>
      <c r="B37" s="25">
        <v>7</v>
      </c>
      <c r="C37" s="26" t="s">
        <v>42</v>
      </c>
      <c r="D37" s="27">
        <f>D36*0.05</f>
        <v>3067.1555000000008</v>
      </c>
      <c r="E37" s="13">
        <f>D37/D$48</f>
        <v>0.6832603029627982</v>
      </c>
      <c r="F37" s="27">
        <f>F36*0.05</f>
        <v>1718.4629999999997</v>
      </c>
      <c r="G37" s="13">
        <f>F37/F$48</f>
        <v>0.5282702121118966</v>
      </c>
      <c r="H37" s="1"/>
      <c r="I37" s="4"/>
      <c r="J37" s="4"/>
      <c r="K37" s="4"/>
      <c r="L37" s="4"/>
    </row>
    <row r="38" spans="1:12" ht="15" customHeight="1">
      <c r="A38" s="15"/>
      <c r="B38" s="16">
        <v>7.1</v>
      </c>
      <c r="C38" s="11" t="s">
        <v>43</v>
      </c>
      <c r="D38" s="28">
        <f>D37*0.18</f>
        <v>552.0879900000001</v>
      </c>
      <c r="E38" s="20">
        <f>D38/D$48</f>
        <v>0.12298685453330366</v>
      </c>
      <c r="F38" s="29">
        <f>F37*0.18</f>
        <v>309.3233399999999</v>
      </c>
      <c r="G38" s="20">
        <f>F38/F$48</f>
        <v>0.09508863818014138</v>
      </c>
      <c r="H38" s="1"/>
      <c r="I38" s="4"/>
      <c r="J38" s="4"/>
      <c r="K38" s="4"/>
      <c r="L38" s="4"/>
    </row>
    <row r="39" spans="1:12" ht="12.75">
      <c r="A39" s="15"/>
      <c r="B39" s="16">
        <v>7.2</v>
      </c>
      <c r="C39" s="11" t="s">
        <v>44</v>
      </c>
      <c r="D39" s="19">
        <v>377.26</v>
      </c>
      <c r="E39" s="20">
        <f>D39/D$48</f>
        <v>0.0840409890844286</v>
      </c>
      <c r="F39" s="29">
        <f>(F37-F38)*0.15</f>
        <v>211.37094899999997</v>
      </c>
      <c r="G39" s="20">
        <f>F39/F$48</f>
        <v>0.06497723608976329</v>
      </c>
      <c r="H39" s="1"/>
      <c r="I39" s="4"/>
      <c r="J39" s="4"/>
      <c r="K39" s="4"/>
      <c r="L39" s="4"/>
    </row>
    <row r="40" spans="1:12" ht="12.75">
      <c r="A40" s="15"/>
      <c r="B40" s="16">
        <v>7.3</v>
      </c>
      <c r="C40" s="11" t="s">
        <v>45</v>
      </c>
      <c r="D40" s="19">
        <v>0</v>
      </c>
      <c r="E40" s="20">
        <f>D40/D$48</f>
        <v>0</v>
      </c>
      <c r="F40" s="19">
        <v>0</v>
      </c>
      <c r="G40" s="20">
        <f>F40/F$48</f>
        <v>0</v>
      </c>
      <c r="H40" s="1"/>
      <c r="I40" s="4"/>
      <c r="J40" s="4"/>
      <c r="K40" s="4"/>
      <c r="L40" s="4"/>
    </row>
    <row r="41" spans="1:12" ht="12.75">
      <c r="A41" s="15"/>
      <c r="B41" s="16">
        <v>7.4</v>
      </c>
      <c r="C41" s="22" t="s">
        <v>46</v>
      </c>
      <c r="D41" s="19">
        <v>2137.81</v>
      </c>
      <c r="E41" s="20">
        <f>D41/D$48</f>
        <v>0.47623301403430607</v>
      </c>
      <c r="F41" s="19">
        <v>1197.77</v>
      </c>
      <c r="G41" s="20">
        <f>F41/F$48</f>
        <v>0.36820473409160775</v>
      </c>
      <c r="H41" s="1"/>
      <c r="I41" s="4"/>
      <c r="J41" s="4"/>
      <c r="K41" s="4"/>
      <c r="L41" s="4"/>
    </row>
    <row r="42" spans="1:12" ht="12.75">
      <c r="A42" s="15"/>
      <c r="B42" s="16">
        <v>7.5</v>
      </c>
      <c r="C42" s="11" t="s">
        <v>47</v>
      </c>
      <c r="D42" s="28">
        <v>0</v>
      </c>
      <c r="E42" s="20">
        <f>D42/D$48</f>
        <v>0</v>
      </c>
      <c r="F42" s="29">
        <v>0</v>
      </c>
      <c r="G42" s="20">
        <f>F42/F$48</f>
        <v>0</v>
      </c>
      <c r="H42" s="1"/>
      <c r="I42" s="4"/>
      <c r="J42" s="4"/>
      <c r="K42" s="4"/>
      <c r="L42" s="4"/>
    </row>
    <row r="43" spans="1:12" ht="12.75">
      <c r="A43" s="15"/>
      <c r="B43" s="30">
        <v>8</v>
      </c>
      <c r="C43" s="31" t="s">
        <v>48</v>
      </c>
      <c r="D43" s="32">
        <f>D36+D37</f>
        <v>64410.26550000001</v>
      </c>
      <c r="E43" s="32"/>
      <c r="F43" s="27">
        <f>F36+F37</f>
        <v>36087.723</v>
      </c>
      <c r="G43" s="27"/>
      <c r="H43" s="4"/>
      <c r="I43" s="4"/>
      <c r="J43" s="4"/>
      <c r="K43" s="4"/>
      <c r="L43" s="4"/>
    </row>
    <row r="44" spans="1:12" ht="30" customHeight="1">
      <c r="A44" s="15"/>
      <c r="B44" s="24">
        <v>9</v>
      </c>
      <c r="C44" s="31" t="s">
        <v>49</v>
      </c>
      <c r="D44" s="33">
        <v>6.7</v>
      </c>
      <c r="E44" s="33"/>
      <c r="F44" s="34">
        <v>5.95</v>
      </c>
      <c r="G44" s="34"/>
      <c r="H44" s="4"/>
      <c r="I44" s="4"/>
      <c r="J44" s="4"/>
      <c r="K44" s="4"/>
      <c r="L44" s="4"/>
    </row>
    <row r="45" spans="1:12" ht="30.75" customHeight="1">
      <c r="A45" s="15"/>
      <c r="B45" s="23">
        <v>9.1</v>
      </c>
      <c r="C45" s="31" t="s">
        <v>50</v>
      </c>
      <c r="D45" s="34">
        <f>D44*1.2</f>
        <v>8.04</v>
      </c>
      <c r="E45" s="34"/>
      <c r="F45" s="34">
        <f>F44*1.2</f>
        <v>7.14</v>
      </c>
      <c r="G45" s="34"/>
      <c r="H45" s="4"/>
      <c r="I45" s="4"/>
      <c r="J45" s="4"/>
      <c r="K45" s="4"/>
      <c r="L45" s="4"/>
    </row>
    <row r="46" spans="1:12" ht="30" customHeight="1">
      <c r="A46" s="15"/>
      <c r="B46" s="24">
        <v>10</v>
      </c>
      <c r="C46" s="31" t="s">
        <v>51</v>
      </c>
      <c r="D46" s="35">
        <v>14.5</v>
      </c>
      <c r="E46" s="35"/>
      <c r="F46" s="34">
        <v>11.4</v>
      </c>
      <c r="G46" s="34"/>
      <c r="H46" s="4"/>
      <c r="I46" s="4"/>
      <c r="J46" s="4"/>
      <c r="K46" s="4"/>
      <c r="L46" s="4"/>
    </row>
    <row r="47" spans="1:12" ht="30" customHeight="1">
      <c r="A47" s="15"/>
      <c r="B47" s="23">
        <v>10.1</v>
      </c>
      <c r="C47" s="31" t="s">
        <v>52</v>
      </c>
      <c r="D47" s="34">
        <f>D46*1.2</f>
        <v>17.4</v>
      </c>
      <c r="E47" s="34"/>
      <c r="F47" s="34">
        <f>F46*1.2</f>
        <v>13.68</v>
      </c>
      <c r="G47" s="34"/>
      <c r="H47" s="4"/>
      <c r="I47" s="4"/>
      <c r="J47" s="4"/>
      <c r="K47" s="4"/>
      <c r="L47" s="4"/>
    </row>
    <row r="48" spans="1:12" ht="15.75" customHeight="1">
      <c r="A48" s="15"/>
      <c r="B48" s="24">
        <v>11</v>
      </c>
      <c r="C48" s="7" t="s">
        <v>53</v>
      </c>
      <c r="D48" s="36">
        <v>4489</v>
      </c>
      <c r="E48" s="36"/>
      <c r="F48" s="14">
        <v>3253</v>
      </c>
      <c r="G48" s="14"/>
      <c r="H48" s="4"/>
      <c r="I48" s="4"/>
      <c r="J48" s="4"/>
      <c r="K48" s="4"/>
      <c r="L48" s="4"/>
    </row>
    <row r="49" spans="1:12" ht="27" customHeight="1">
      <c r="A49" s="15"/>
      <c r="B49" s="23">
        <v>11.1</v>
      </c>
      <c r="C49" s="31" t="s">
        <v>54</v>
      </c>
      <c r="D49" s="36">
        <v>100</v>
      </c>
      <c r="E49" s="36"/>
      <c r="F49" s="14">
        <v>191</v>
      </c>
      <c r="G49" s="14"/>
      <c r="H49" s="4"/>
      <c r="I49" s="4"/>
      <c r="J49" s="4"/>
      <c r="K49" s="4"/>
      <c r="L49" s="4"/>
    </row>
    <row r="50" spans="1:12" ht="31.5" customHeight="1">
      <c r="A50" s="15"/>
      <c r="B50" s="23">
        <v>11.2</v>
      </c>
      <c r="C50" s="31" t="s">
        <v>55</v>
      </c>
      <c r="D50" s="36">
        <f>D48-D49</f>
        <v>4389</v>
      </c>
      <c r="E50" s="36"/>
      <c r="F50" s="14">
        <f>F48-F49</f>
        <v>3062</v>
      </c>
      <c r="G50" s="14"/>
      <c r="H50" s="4"/>
      <c r="I50" s="4"/>
      <c r="J50" s="4"/>
      <c r="K50" s="4"/>
      <c r="L50" s="4"/>
    </row>
    <row r="51" spans="1:8" ht="12.75">
      <c r="A51" s="15"/>
      <c r="B51" s="37"/>
      <c r="D51" s="37"/>
      <c r="E51" s="37"/>
      <c r="F51" s="37"/>
      <c r="G51" s="37"/>
      <c r="H51" s="37"/>
    </row>
    <row r="52" spans="1:8" ht="12.75">
      <c r="A52" s="15"/>
      <c r="B52" s="37"/>
      <c r="D52" s="37"/>
      <c r="E52" s="37"/>
      <c r="F52" s="37"/>
      <c r="G52" s="37"/>
      <c r="H52" s="37"/>
    </row>
    <row r="53" spans="1:7" ht="12.75">
      <c r="A53" s="15"/>
      <c r="C53" s="37"/>
      <c r="D53" s="37"/>
      <c r="E53" s="37"/>
      <c r="F53" s="37"/>
      <c r="G53" s="37"/>
    </row>
    <row r="54" spans="1:7" ht="12.75">
      <c r="A54" s="15"/>
      <c r="B54" s="37"/>
      <c r="C54" s="38"/>
      <c r="D54" s="38"/>
      <c r="E54" s="38"/>
      <c r="F54" s="38"/>
      <c r="G54" s="38"/>
    </row>
    <row r="55" spans="1:7" ht="12.75">
      <c r="A55" s="15"/>
      <c r="B55" s="37"/>
      <c r="C55" s="38"/>
      <c r="D55" s="38"/>
      <c r="E55" s="38"/>
      <c r="F55" s="38"/>
      <c r="G55" s="38"/>
    </row>
    <row r="56" spans="1:7" ht="12.75">
      <c r="A56" s="15"/>
      <c r="B56" s="37"/>
      <c r="C56" s="38"/>
      <c r="D56" s="38"/>
      <c r="E56" s="38"/>
      <c r="F56" s="38"/>
      <c r="G56" s="38"/>
    </row>
    <row r="57" spans="1:7" ht="12.75">
      <c r="A57" s="15"/>
      <c r="B57" s="37"/>
      <c r="C57" s="38"/>
      <c r="D57" s="38"/>
      <c r="E57" s="38"/>
      <c r="F57" s="38"/>
      <c r="G57" s="38"/>
    </row>
    <row r="58" spans="1:7" ht="12.75">
      <c r="A58" s="15"/>
      <c r="B58" s="37"/>
      <c r="C58" s="38"/>
      <c r="D58" s="38"/>
      <c r="E58" s="38"/>
      <c r="F58" s="38"/>
      <c r="G58" s="38"/>
    </row>
    <row r="59" spans="1:7" ht="12.75">
      <c r="A59" s="15"/>
      <c r="B59" s="37"/>
      <c r="C59" s="38"/>
      <c r="D59" s="38"/>
      <c r="E59" s="38"/>
      <c r="F59" s="38"/>
      <c r="G59" s="38"/>
    </row>
    <row r="60" spans="1:7" ht="12.75">
      <c r="A60" s="15"/>
      <c r="B60" s="37"/>
      <c r="C60" s="38"/>
      <c r="D60" s="38"/>
      <c r="E60" s="38"/>
      <c r="F60" s="38"/>
      <c r="G60" s="38"/>
    </row>
    <row r="61" spans="1:7" ht="12.75">
      <c r="A61" s="15"/>
      <c r="B61" s="37"/>
      <c r="C61" s="38"/>
      <c r="D61" s="38"/>
      <c r="E61" s="38"/>
      <c r="F61" s="38"/>
      <c r="G61" s="38"/>
    </row>
    <row r="62" spans="1:7" ht="12.75">
      <c r="A62" s="15"/>
      <c r="B62" s="37"/>
      <c r="C62" s="38"/>
      <c r="D62" s="38"/>
      <c r="E62" s="38"/>
      <c r="F62" s="38"/>
      <c r="G62" s="38"/>
    </row>
    <row r="63" spans="1:7" ht="12.75">
      <c r="A63" s="15"/>
      <c r="B63" s="37"/>
      <c r="C63" s="38"/>
      <c r="D63" s="38"/>
      <c r="E63" s="38"/>
      <c r="F63" s="38"/>
      <c r="G63" s="38"/>
    </row>
    <row r="64" spans="1:7" ht="12.75">
      <c r="A64" s="15"/>
      <c r="B64" s="37"/>
      <c r="C64" s="38"/>
      <c r="D64" s="38"/>
      <c r="E64" s="38"/>
      <c r="F64" s="38"/>
      <c r="G64" s="38"/>
    </row>
    <row r="65" spans="1:7" ht="12.75">
      <c r="A65" s="15"/>
      <c r="C65" s="38"/>
      <c r="D65" s="38"/>
      <c r="E65" s="38"/>
      <c r="F65" s="38"/>
      <c r="G65" s="38"/>
    </row>
    <row r="66" spans="1:7" ht="12.75">
      <c r="A66" s="15"/>
      <c r="B66" s="37"/>
      <c r="C66" s="38"/>
      <c r="D66" s="38"/>
      <c r="E66" s="38"/>
      <c r="F66" s="38"/>
      <c r="G66" s="38"/>
    </row>
    <row r="67" spans="1:7" ht="12.75">
      <c r="A67" s="15"/>
      <c r="B67" s="37"/>
      <c r="C67" s="38"/>
      <c r="D67" s="38"/>
      <c r="E67" s="38"/>
      <c r="F67" s="38"/>
      <c r="G67" s="38"/>
    </row>
    <row r="68" spans="1:7" ht="12.75">
      <c r="A68" s="15"/>
      <c r="B68" s="37"/>
      <c r="C68" s="38"/>
      <c r="D68" s="38"/>
      <c r="E68" s="38"/>
      <c r="F68" s="38"/>
      <c r="G68" s="38"/>
    </row>
    <row r="69" spans="1:7" ht="12.75">
      <c r="A69" s="15"/>
      <c r="B69" s="37"/>
      <c r="C69" s="38"/>
      <c r="D69" s="38"/>
      <c r="E69" s="38"/>
      <c r="F69" s="38"/>
      <c r="G69" s="38"/>
    </row>
    <row r="70" spans="1:7" ht="12.75">
      <c r="A70" s="15"/>
      <c r="B70" s="37"/>
      <c r="C70" s="38"/>
      <c r="D70" s="38"/>
      <c r="E70" s="38"/>
      <c r="F70" s="38"/>
      <c r="G70" s="38"/>
    </row>
    <row r="71" spans="2:7" ht="12.75">
      <c r="B71" s="39"/>
      <c r="C71" s="38"/>
      <c r="D71" s="38"/>
      <c r="E71" s="38"/>
      <c r="F71" s="38"/>
      <c r="G71" s="38"/>
    </row>
    <row r="72" spans="2:7" ht="12.75">
      <c r="B72" s="39"/>
      <c r="C72" s="38"/>
      <c r="D72" s="38"/>
      <c r="E72" s="38"/>
      <c r="F72" s="38"/>
      <c r="G72" s="38"/>
    </row>
    <row r="73" spans="2:7" ht="12.75">
      <c r="B73" s="39"/>
      <c r="C73" s="38"/>
      <c r="D73" s="38"/>
      <c r="E73" s="38"/>
      <c r="F73" s="38"/>
      <c r="G73" s="38"/>
    </row>
    <row r="74" spans="2:7" ht="12.75">
      <c r="B74" s="39"/>
      <c r="C74" s="38"/>
      <c r="D74" s="38"/>
      <c r="E74" s="38"/>
      <c r="F74" s="38"/>
      <c r="G74" s="38"/>
    </row>
    <row r="75" spans="2:7" ht="12.75">
      <c r="B75" s="39"/>
      <c r="C75" s="38"/>
      <c r="D75" s="38"/>
      <c r="E75" s="38"/>
      <c r="F75" s="38"/>
      <c r="G75" s="38"/>
    </row>
    <row r="76" spans="2:7" ht="12.75">
      <c r="B76" s="39"/>
      <c r="C76" s="38"/>
      <c r="D76" s="38"/>
      <c r="E76" s="38"/>
      <c r="F76" s="38"/>
      <c r="G76" s="38"/>
    </row>
    <row r="77" spans="2:7" ht="12.75">
      <c r="B77" s="38"/>
      <c r="C77" s="38"/>
      <c r="D77" s="38"/>
      <c r="E77" s="38"/>
      <c r="F77" s="38"/>
      <c r="G77" s="38"/>
    </row>
    <row r="78" spans="2:7" ht="12.75">
      <c r="B78" s="38"/>
      <c r="C78" s="38"/>
      <c r="D78" s="38"/>
      <c r="E78" s="38"/>
      <c r="F78" s="38"/>
      <c r="G78" s="38"/>
    </row>
    <row r="79" spans="2:7" ht="12.75">
      <c r="B79" s="38"/>
      <c r="C79" s="38"/>
      <c r="D79" s="38"/>
      <c r="E79" s="38"/>
      <c r="F79" s="38"/>
      <c r="G79" s="38"/>
    </row>
    <row r="80" spans="2:7" ht="12.75">
      <c r="B80" s="38"/>
      <c r="C80" s="38"/>
      <c r="D80" s="38"/>
      <c r="E80" s="38"/>
      <c r="F80" s="38"/>
      <c r="G80" s="38"/>
    </row>
    <row r="81" spans="2:7" ht="12.75">
      <c r="B81" s="38"/>
      <c r="C81" s="38"/>
      <c r="D81" s="38"/>
      <c r="E81" s="38"/>
      <c r="F81" s="38"/>
      <c r="G81" s="38"/>
    </row>
    <row r="82" spans="2:7" ht="12.75">
      <c r="B82" s="38"/>
      <c r="C82" s="38"/>
      <c r="D82" s="38"/>
      <c r="E82" s="38"/>
      <c r="F82" s="38"/>
      <c r="G82" s="38"/>
    </row>
    <row r="83" spans="2:7" ht="12.75">
      <c r="B83" s="38"/>
      <c r="C83" s="38"/>
      <c r="D83" s="38"/>
      <c r="E83" s="38"/>
      <c r="F83" s="38"/>
      <c r="G83" s="38"/>
    </row>
    <row r="84" spans="2:7" ht="12.75">
      <c r="B84" s="38"/>
      <c r="C84" s="38"/>
      <c r="D84" s="38"/>
      <c r="E84" s="38"/>
      <c r="F84" s="38"/>
      <c r="G84" s="38"/>
    </row>
    <row r="85" spans="2:7" ht="12.75">
      <c r="B85" s="38"/>
      <c r="C85" s="38"/>
      <c r="D85" s="38"/>
      <c r="E85" s="38"/>
      <c r="F85" s="38"/>
      <c r="G85" s="38"/>
    </row>
    <row r="86" spans="2:7" ht="12.75">
      <c r="B86" s="38"/>
      <c r="C86" s="38"/>
      <c r="D86" s="38"/>
      <c r="E86" s="38"/>
      <c r="F86" s="38"/>
      <c r="G86" s="38"/>
    </row>
    <row r="87" spans="2:7" ht="12.75">
      <c r="B87" s="38"/>
      <c r="C87" s="38"/>
      <c r="D87" s="38"/>
      <c r="E87" s="38"/>
      <c r="F87" s="38"/>
      <c r="G87" s="38"/>
    </row>
    <row r="88" spans="2:7" ht="12.75">
      <c r="B88" s="38"/>
      <c r="C88" s="38"/>
      <c r="D88" s="38"/>
      <c r="E88" s="38"/>
      <c r="F88" s="38"/>
      <c r="G88" s="38"/>
    </row>
    <row r="89" spans="2:7" ht="12.75">
      <c r="B89" s="38"/>
      <c r="C89" s="38"/>
      <c r="D89" s="38"/>
      <c r="E89" s="38"/>
      <c r="F89" s="38"/>
      <c r="G89" s="38"/>
    </row>
    <row r="90" spans="2:7" ht="12.75">
      <c r="B90" s="38"/>
      <c r="C90" s="38"/>
      <c r="D90" s="38"/>
      <c r="E90" s="38"/>
      <c r="F90" s="38"/>
      <c r="G90" s="38"/>
    </row>
    <row r="91" spans="2:7" ht="12.75">
      <c r="B91" s="38"/>
      <c r="C91" s="38"/>
      <c r="D91" s="38"/>
      <c r="E91" s="38"/>
      <c r="F91" s="38"/>
      <c r="G91" s="38"/>
    </row>
    <row r="92" spans="2:7" ht="12.75">
      <c r="B92" s="38"/>
      <c r="C92" s="38"/>
      <c r="D92" s="38"/>
      <c r="E92" s="38"/>
      <c r="F92" s="38"/>
      <c r="G92" s="38"/>
    </row>
    <row r="93" spans="2:7" ht="12.75">
      <c r="B93" s="38"/>
      <c r="C93" s="38"/>
      <c r="D93" s="38"/>
      <c r="E93" s="38"/>
      <c r="F93" s="38"/>
      <c r="G93" s="38"/>
    </row>
    <row r="94" spans="2:7" ht="12.75">
      <c r="B94" s="38"/>
      <c r="C94" s="38"/>
      <c r="D94" s="38"/>
      <c r="E94" s="38"/>
      <c r="F94" s="38"/>
      <c r="G94" s="38"/>
    </row>
    <row r="95" spans="2:7" ht="12.75">
      <c r="B95" s="38"/>
      <c r="C95" s="38"/>
      <c r="D95" s="38"/>
      <c r="E95" s="38"/>
      <c r="F95" s="38"/>
      <c r="G95" s="38"/>
    </row>
    <row r="96" spans="2:7" ht="12.75">
      <c r="B96" s="38"/>
      <c r="C96" s="38"/>
      <c r="D96" s="38"/>
      <c r="E96" s="38"/>
      <c r="F96" s="38"/>
      <c r="G96" s="38"/>
    </row>
    <row r="97" spans="2:7" ht="12.75">
      <c r="B97" s="38"/>
      <c r="C97" s="38"/>
      <c r="D97" s="38"/>
      <c r="E97" s="38"/>
      <c r="F97" s="38"/>
      <c r="G97" s="38"/>
    </row>
    <row r="98" spans="2:7" ht="12.75">
      <c r="B98" s="38"/>
      <c r="C98" s="38"/>
      <c r="D98" s="38"/>
      <c r="E98" s="38"/>
      <c r="F98" s="38"/>
      <c r="G98" s="38"/>
    </row>
    <row r="99" spans="2:7" ht="12.75">
      <c r="B99" s="38"/>
      <c r="C99" s="38"/>
      <c r="D99" s="38"/>
      <c r="E99" s="38"/>
      <c r="F99" s="38"/>
      <c r="G99" s="38"/>
    </row>
    <row r="100" spans="2:7" ht="12.75">
      <c r="B100" s="38"/>
      <c r="C100" s="38"/>
      <c r="D100" s="38"/>
      <c r="E100" s="38"/>
      <c r="F100" s="38"/>
      <c r="G100" s="38"/>
    </row>
    <row r="101" spans="2:7" ht="12.75">
      <c r="B101" s="38"/>
      <c r="C101" s="38"/>
      <c r="D101" s="38"/>
      <c r="E101" s="38"/>
      <c r="F101" s="38"/>
      <c r="G101" s="38"/>
    </row>
    <row r="102" spans="2:7" ht="12.75">
      <c r="B102" s="38"/>
      <c r="C102" s="38"/>
      <c r="D102" s="38"/>
      <c r="E102" s="38"/>
      <c r="F102" s="38"/>
      <c r="G102" s="38"/>
    </row>
    <row r="103" spans="2:7" ht="12.75">
      <c r="B103" s="38"/>
      <c r="C103" s="38"/>
      <c r="D103" s="38"/>
      <c r="E103" s="38"/>
      <c r="F103" s="38"/>
      <c r="G103" s="38"/>
    </row>
    <row r="104" spans="2:7" ht="12.75">
      <c r="B104" s="38"/>
      <c r="C104" s="38"/>
      <c r="D104" s="38"/>
      <c r="E104" s="38"/>
      <c r="F104" s="38"/>
      <c r="G104" s="38"/>
    </row>
    <row r="105" spans="2:7" ht="12.75">
      <c r="B105" s="38"/>
      <c r="C105" s="38"/>
      <c r="D105" s="38"/>
      <c r="E105" s="38"/>
      <c r="F105" s="38"/>
      <c r="G105" s="38"/>
    </row>
    <row r="106" spans="2:7" ht="12.75">
      <c r="B106" s="38"/>
      <c r="C106" s="38"/>
      <c r="D106" s="38"/>
      <c r="E106" s="38"/>
      <c r="F106" s="38"/>
      <c r="G106" s="38"/>
    </row>
    <row r="107" spans="2:7" ht="12.75">
      <c r="B107" s="38"/>
      <c r="C107" s="38"/>
      <c r="D107" s="38"/>
      <c r="E107" s="38"/>
      <c r="F107" s="38"/>
      <c r="G107" s="38"/>
    </row>
    <row r="108" spans="2:7" ht="12.75">
      <c r="B108" s="38"/>
      <c r="C108" s="38"/>
      <c r="D108" s="38"/>
      <c r="E108" s="38"/>
      <c r="F108" s="38"/>
      <c r="G108" s="38"/>
    </row>
    <row r="109" spans="2:7" ht="12.75">
      <c r="B109" s="38"/>
      <c r="C109" s="38"/>
      <c r="D109" s="38"/>
      <c r="E109" s="38"/>
      <c r="F109" s="38"/>
      <c r="G109" s="38"/>
    </row>
    <row r="110" spans="2:7" ht="12.75">
      <c r="B110" s="38"/>
      <c r="C110" s="38"/>
      <c r="D110" s="38"/>
      <c r="E110" s="38"/>
      <c r="F110" s="38"/>
      <c r="G110" s="38"/>
    </row>
    <row r="111" spans="2:7" ht="12.75">
      <c r="B111" s="38"/>
      <c r="C111" s="38"/>
      <c r="D111" s="38"/>
      <c r="E111" s="38"/>
      <c r="F111" s="38"/>
      <c r="G111" s="38"/>
    </row>
    <row r="112" spans="2:7" ht="12.75">
      <c r="B112" s="38"/>
      <c r="C112" s="38"/>
      <c r="D112" s="38"/>
      <c r="E112" s="38"/>
      <c r="F112" s="38"/>
      <c r="G112" s="38"/>
    </row>
    <row r="113" spans="2:7" ht="12.75">
      <c r="B113" s="38"/>
      <c r="C113" s="38"/>
      <c r="D113" s="38"/>
      <c r="E113" s="38"/>
      <c r="F113" s="38"/>
      <c r="G113" s="38"/>
    </row>
    <row r="114" spans="2:7" ht="12.75">
      <c r="B114" s="38"/>
      <c r="C114" s="38"/>
      <c r="D114" s="38"/>
      <c r="E114" s="38"/>
      <c r="F114" s="38"/>
      <c r="G114" s="38"/>
    </row>
    <row r="115" spans="2:7" ht="12.75">
      <c r="B115" s="38"/>
      <c r="C115" s="38"/>
      <c r="D115" s="38"/>
      <c r="E115" s="38"/>
      <c r="F115" s="38"/>
      <c r="G115" s="38"/>
    </row>
    <row r="116" spans="2:7" ht="12.75">
      <c r="B116" s="38"/>
      <c r="C116" s="38"/>
      <c r="D116" s="38"/>
      <c r="E116" s="38"/>
      <c r="F116" s="38"/>
      <c r="G116" s="38"/>
    </row>
    <row r="117" spans="2:7" ht="12.75">
      <c r="B117" s="38"/>
      <c r="C117" s="38"/>
      <c r="D117" s="38"/>
      <c r="E117" s="38"/>
      <c r="F117" s="38"/>
      <c r="G117" s="38"/>
    </row>
    <row r="118" spans="2:7" ht="12.75">
      <c r="B118" s="38"/>
      <c r="C118" s="38"/>
      <c r="D118" s="38"/>
      <c r="E118" s="38"/>
      <c r="F118" s="38"/>
      <c r="G118" s="38"/>
    </row>
    <row r="119" spans="2:7" ht="12.75">
      <c r="B119" s="38"/>
      <c r="C119" s="38"/>
      <c r="D119" s="38"/>
      <c r="E119" s="38"/>
      <c r="F119" s="38"/>
      <c r="G119" s="38"/>
    </row>
    <row r="120" spans="2:7" ht="12.75">
      <c r="B120" s="38"/>
      <c r="C120" s="38"/>
      <c r="D120" s="38"/>
      <c r="E120" s="38"/>
      <c r="F120" s="38"/>
      <c r="G120" s="38"/>
    </row>
    <row r="121" spans="2:7" ht="12.75">
      <c r="B121" s="38"/>
      <c r="C121" s="38"/>
      <c r="D121" s="38"/>
      <c r="E121" s="38"/>
      <c r="F121" s="38"/>
      <c r="G121" s="38"/>
    </row>
    <row r="122" spans="2:7" ht="12.75">
      <c r="B122" s="38"/>
      <c r="C122" s="38"/>
      <c r="D122" s="38"/>
      <c r="E122" s="38"/>
      <c r="F122" s="38"/>
      <c r="G122" s="38"/>
    </row>
    <row r="123" spans="2:7" ht="12.75">
      <c r="B123" s="38"/>
      <c r="C123" s="38"/>
      <c r="D123" s="38"/>
      <c r="E123" s="38"/>
      <c r="F123" s="38"/>
      <c r="G123" s="38"/>
    </row>
    <row r="124" spans="2:7" ht="12.75">
      <c r="B124" s="38"/>
      <c r="C124" s="38"/>
      <c r="D124" s="38"/>
      <c r="E124" s="38"/>
      <c r="F124" s="38"/>
      <c r="G124" s="38"/>
    </row>
    <row r="125" spans="2:7" ht="12.75">
      <c r="B125" s="38"/>
      <c r="C125" s="38"/>
      <c r="D125" s="38"/>
      <c r="E125" s="38"/>
      <c r="F125" s="38"/>
      <c r="G125" s="38"/>
    </row>
    <row r="126" spans="2:7" ht="12.75">
      <c r="B126" s="38"/>
      <c r="C126" s="38"/>
      <c r="D126" s="38"/>
      <c r="E126" s="38"/>
      <c r="F126" s="38"/>
      <c r="G126" s="38"/>
    </row>
    <row r="127" spans="2:7" ht="12.75">
      <c r="B127" s="38"/>
      <c r="C127" s="38"/>
      <c r="D127" s="38"/>
      <c r="E127" s="38"/>
      <c r="F127" s="38"/>
      <c r="G127" s="38"/>
    </row>
    <row r="128" spans="2:7" ht="12.75">
      <c r="B128" s="38"/>
      <c r="C128" s="38"/>
      <c r="D128" s="38"/>
      <c r="E128" s="38"/>
      <c r="F128" s="38"/>
      <c r="G128" s="38"/>
    </row>
    <row r="129" spans="2:7" ht="12.75">
      <c r="B129" s="38"/>
      <c r="C129" s="38"/>
      <c r="D129" s="38"/>
      <c r="E129" s="38"/>
      <c r="F129" s="38"/>
      <c r="G129" s="38"/>
    </row>
    <row r="130" spans="2:7" ht="12.75">
      <c r="B130" s="38"/>
      <c r="C130" s="38"/>
      <c r="D130" s="38"/>
      <c r="E130" s="38"/>
      <c r="F130" s="38"/>
      <c r="G130" s="38"/>
    </row>
    <row r="131" spans="2:7" ht="12.75">
      <c r="B131" s="38"/>
      <c r="C131" s="38"/>
      <c r="D131" s="38"/>
      <c r="E131" s="38"/>
      <c r="F131" s="38"/>
      <c r="G131" s="38"/>
    </row>
    <row r="132" spans="2:7" ht="12.75">
      <c r="B132" s="38"/>
      <c r="C132" s="38"/>
      <c r="D132" s="38"/>
      <c r="E132" s="38"/>
      <c r="F132" s="38"/>
      <c r="G132" s="38"/>
    </row>
    <row r="133" spans="2:7" ht="12.75">
      <c r="B133" s="38"/>
      <c r="C133" s="38"/>
      <c r="D133" s="38"/>
      <c r="E133" s="38"/>
      <c r="F133" s="38"/>
      <c r="G133" s="38"/>
    </row>
    <row r="134" spans="2:7" ht="12.75">
      <c r="B134" s="38"/>
      <c r="C134" s="38"/>
      <c r="D134" s="38"/>
      <c r="E134" s="38"/>
      <c r="F134" s="38"/>
      <c r="G134" s="38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</sheetData>
  <sheetProtection selectLockedCells="1" selectUnlockedCells="1"/>
  <mergeCells count="21">
    <mergeCell ref="C2:F3"/>
    <mergeCell ref="B5:B6"/>
    <mergeCell ref="C5:C6"/>
    <mergeCell ref="D5:E5"/>
    <mergeCell ref="F5:G5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</cp:lastModifiedBy>
  <cp:lastPrinted>2020-01-09T07:21:33Z</cp:lastPrinted>
  <dcterms:modified xsi:type="dcterms:W3CDTF">2021-03-10T13:26:00Z</dcterms:modified>
  <cp:category/>
  <cp:version/>
  <cp:contentType/>
  <cp:contentStatus/>
  <cp:revision>591</cp:revision>
</cp:coreProperties>
</file>