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745" tabRatio="500" activeTab="1"/>
  </bookViews>
  <sheets>
    <sheet name="централізоване водопостачання т" sheetId="1" r:id="rId1"/>
    <sheet name="холодна водо та водовідедення" sheetId="2" r:id="rId2"/>
  </sheets>
  <definedNames>
    <definedName name="_xlnm.Print_Area" localSheetId="1">'холодна водо та водовідедення'!$A$1:$G$47</definedName>
    <definedName name="_xlnm.Print_Area" localSheetId="0">'централізоване водопостачання т'!$A$1:$H$52</definedName>
  </definedNames>
  <calcPr fullCalcOnLoad="1"/>
</workbook>
</file>

<file path=xl/sharedStrings.xml><?xml version="1.0" encoding="utf-8"?>
<sst xmlns="http://schemas.openxmlformats.org/spreadsheetml/2006/main" count="129" uniqueCount="80">
  <si>
    <t>Додаток 1 до рішення виконавчого комітету Чорноморської міської ради Одеської області від ____________________2017 р. № ____________</t>
  </si>
  <si>
    <t xml:space="preserve">              Структура тарифів на централізоване водопостачання та водовідведення  комунального підприємства «Чорноморськводоканал»</t>
  </si>
  <si>
    <t>Без ПДВ</t>
  </si>
  <si>
    <t>№ п/п</t>
  </si>
  <si>
    <t>Найменування показників</t>
  </si>
  <si>
    <t>Централізоване водопостачання</t>
  </si>
  <si>
    <t>Централізоване водовідведення</t>
  </si>
  <si>
    <t>тис.грн. на рік</t>
  </si>
  <si>
    <t>грн./м3</t>
  </si>
  <si>
    <t>Виробнича собівартість, у тому числі:</t>
  </si>
  <si>
    <t>прямі матеріальні витрати, у тому числі:</t>
  </si>
  <si>
    <t>1,1,1</t>
  </si>
  <si>
    <t>електроенергія</t>
  </si>
  <si>
    <t>1,1,2</t>
  </si>
  <si>
    <t>витрати на придбання води в інших суб'єктів господарювання /очищення власних стічних вод іншими суб'єктами господарювання</t>
  </si>
  <si>
    <t>1,1,3</t>
  </si>
  <si>
    <t>витрати на реагенти</t>
  </si>
  <si>
    <t>1,1,4</t>
  </si>
  <si>
    <t>матеріали, запасні частинита інші  матеріальні ресурси  (ремонти)</t>
  </si>
  <si>
    <t>прямі витрати на оплату праці</t>
  </si>
  <si>
    <t>інші прямі витрати, у тому числі:</t>
  </si>
  <si>
    <t>1,3,1,</t>
  </si>
  <si>
    <t>відрахування на соціальні заходи</t>
  </si>
  <si>
    <t>1,3,2</t>
  </si>
  <si>
    <t>амортизаційні відрахування</t>
  </si>
  <si>
    <t>1,3,3</t>
  </si>
  <si>
    <t>підкачка води сторонніми організаціми</t>
  </si>
  <si>
    <t>1,3,4</t>
  </si>
  <si>
    <t>інші прямі витрати</t>
  </si>
  <si>
    <t>загальновиробничі витрати, у тому числі</t>
  </si>
  <si>
    <t>1,4,1</t>
  </si>
  <si>
    <t>витрати на оплату праці</t>
  </si>
  <si>
    <t>1,4,2</t>
  </si>
  <si>
    <t>1,4,3</t>
  </si>
  <si>
    <t>1,4,4</t>
  </si>
  <si>
    <t>інші витрати</t>
  </si>
  <si>
    <t>Адміністративні витрати, у тому числі:</t>
  </si>
  <si>
    <t>Витрати на збут, у тому числі</t>
  </si>
  <si>
    <t>Інші операційні витрати</t>
  </si>
  <si>
    <t>Фінансові витрати</t>
  </si>
  <si>
    <t>Повна собівартість</t>
  </si>
  <si>
    <t>Розрахунковий прибуток, у тому числі:</t>
  </si>
  <si>
    <t>податок на прибуток</t>
  </si>
  <si>
    <t>дивіденди</t>
  </si>
  <si>
    <t>резервний фонд (капітал)</t>
  </si>
  <si>
    <t>на розвиток виробництва (виробничі інвестиції)</t>
  </si>
  <si>
    <t xml:space="preserve">інше використання прибутку (запозичення) </t>
  </si>
  <si>
    <t>Вартість централізованого водопостачання/водовідведення, тис.грн.</t>
  </si>
  <si>
    <t>Тариф споживачам, які є  суб'єктами господарювання у сфері централізованого водопостачання/водовідведення, грн./м3 (без ПДВ)</t>
  </si>
  <si>
    <t>Тариф споживачам, які є суб'єктами господарювання у сфері централізованого водопостачання/водовідведення, грн./м3 (з ПДВ)</t>
  </si>
  <si>
    <t>Тариф споживачам, які не  є суб'єктами господарювання у сфері централізованого водопостачання/водовідведення, грн./м3 (без ПДВ)</t>
  </si>
  <si>
    <t>Тариф споживачам, які не  є суб'єктами господарювання у сфері централізованого водопостачання/водовідведення, грн./м3 (з ПДВ)</t>
  </si>
  <si>
    <t>Обсяг реалізації, тис.м3</t>
  </si>
  <si>
    <t>Обсяг реалізації споживачам, які є суб'єктами господарювання у сфері централізованого водопостачання/водовідведення, тис.м3</t>
  </si>
  <si>
    <t>Обсяг реалізації споживачам, які не є суб'єктами господарювання у сфері централізованого водопостачання/водовідведення, тис.м3</t>
  </si>
  <si>
    <t>Керуючий справами                                                                                                                                                       І.А. Лубковський</t>
  </si>
  <si>
    <t>Додаток 2 до рішення виконавчого комітету Чорноморської міської ради Одеської області від _________________2017 р. № _________</t>
  </si>
  <si>
    <t>Структура тарифів на послуги з централізованого постачання холодної води, водовідведення   (з використанням внутрішньобудинкових систем)  комунального   підприємства «Чорноморськводоканал»</t>
  </si>
  <si>
    <t>Послуга з централізованого постачання холодної води (з використанням внутрішньобудинкових систем)</t>
  </si>
  <si>
    <t>Послуга з централізованого водовідведення (з використанням внутрішньобудинкових систем)</t>
  </si>
  <si>
    <t>інші прямі матеріальні витрати</t>
  </si>
  <si>
    <t>частка прямих витрат на централізоване водопостачання та водовідведення</t>
  </si>
  <si>
    <t>частка загальновиробничих витрат на централізоване водопостачання та водовідведення</t>
  </si>
  <si>
    <t>загальновиробничі витрати з централізованого постачання холодної води, водовідведення (з використанням внутрішньобудинкових систем)</t>
  </si>
  <si>
    <t>частка адміністративних витрат на централізоване водопостачання та водовідведення</t>
  </si>
  <si>
    <t>адміністративні  витрати з централізованого постачання холодної води, водовідведення (з використанням внутрішньобудинкових систем)</t>
  </si>
  <si>
    <t>частка витрат зі збуту  на централізоване водопостачання та водовідведення</t>
  </si>
  <si>
    <t>матеріальні витрати на обслуговування квартирних засобів обліку (в т.ч.    на періодичну повірку)</t>
  </si>
  <si>
    <t>послуги сторонніх організацій з обслуговування квартирних засобів обліку (в т.ч. на періодичну повірку)</t>
  </si>
  <si>
    <t>витрати на оплату послуг банків та інших установ з приймання і перерахування коштів споживачів</t>
  </si>
  <si>
    <t>частка фінансових витрат на централізоване водопостачання та водовідведення</t>
  </si>
  <si>
    <t>фінансові  витрати з централізованого постачання холодної води, водовідведення (з використанням внутрішньобудинкових систем)</t>
  </si>
  <si>
    <t>частка  прибутку з централізованого водопостачання та водовідведення</t>
  </si>
  <si>
    <t>розрахунковий  прибуток  з централізованого постачання холодної води, водовідведння (з використанням внутрішньобудинкових систем), в тому числі:</t>
  </si>
  <si>
    <t>7,2,1</t>
  </si>
  <si>
    <t>7,2,2</t>
  </si>
  <si>
    <t>Вартість послуг з централізованого постачання холодної води, водовідведення (з використанням внутрішньобудинкових систем) , тис.грн.</t>
  </si>
  <si>
    <t>Тариф на послугу   з централізованого постачання холодної води, водовідведення (з використанням внутрішньобудинкових систем) , грн./м3 (без ПДВ)</t>
  </si>
  <si>
    <t>Тариф на послугу   з централізованого постачання холодної води, водовідведення (з використанням внутрішньобудинкових систем) , грн./м3 (з ПДВ)</t>
  </si>
  <si>
    <t>Керуючий справами                                                                                                                          І.А. Лубковський</t>
  </si>
</sst>
</file>

<file path=xl/styles.xml><?xml version="1.0" encoding="utf-8"?>
<styleSheet xmlns="http://schemas.openxmlformats.org/spreadsheetml/2006/main">
  <numFmts count="1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0.0000"/>
    <numFmt numFmtId="165" formatCode="0.0"/>
    <numFmt numFmtId="166" formatCode="0.000"/>
  </numFmts>
  <fonts count="40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right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center"/>
    </xf>
    <xf numFmtId="165" fontId="1" fillId="0" borderId="0" xfId="0" applyNumberFormat="1" applyFont="1" applyAlignment="1">
      <alignment/>
    </xf>
    <xf numFmtId="165" fontId="1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 wrapText="1"/>
    </xf>
    <xf numFmtId="165" fontId="1" fillId="0" borderId="10" xfId="0" applyNumberFormat="1" applyFont="1" applyBorder="1" applyAlignment="1">
      <alignment/>
    </xf>
    <xf numFmtId="164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justify" wrapText="1"/>
    </xf>
    <xf numFmtId="165" fontId="2" fillId="0" borderId="10" xfId="0" applyNumberFormat="1" applyFont="1" applyBorder="1" applyAlignment="1">
      <alignment horizontal="left"/>
    </xf>
    <xf numFmtId="0" fontId="2" fillId="0" borderId="0" xfId="0" applyFont="1" applyAlignment="1">
      <alignment horizontal="center"/>
    </xf>
    <xf numFmtId="1" fontId="2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0" xfId="0" applyFont="1" applyBorder="1" applyAlignment="1">
      <alignment wrapText="1"/>
    </xf>
    <xf numFmtId="2" fontId="2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justify" wrapText="1"/>
    </xf>
    <xf numFmtId="165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65" fontId="1" fillId="0" borderId="0" xfId="0" applyNumberFormat="1" applyFont="1" applyBorder="1" applyAlignment="1">
      <alignment/>
    </xf>
    <xf numFmtId="165" fontId="5" fillId="0" borderId="10" xfId="0" applyNumberFormat="1" applyFont="1" applyBorder="1" applyAlignment="1">
      <alignment horizontal="left"/>
    </xf>
    <xf numFmtId="166" fontId="1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65" fontId="1" fillId="0" borderId="0" xfId="0" applyNumberFormat="1" applyFont="1" applyBorder="1" applyAlignment="1">
      <alignment/>
    </xf>
    <xf numFmtId="164" fontId="2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2"/>
  <sheetViews>
    <sheetView zoomScaleSheetLayoutView="100" zoomScalePageLayoutView="0" workbookViewId="0" topLeftCell="A1">
      <selection activeCell="C47" sqref="C47"/>
    </sheetView>
  </sheetViews>
  <sheetFormatPr defaultColWidth="13.00390625" defaultRowHeight="12.75"/>
  <cols>
    <col min="1" max="1" width="1.28515625" style="1" customWidth="1"/>
    <col min="2" max="2" width="7.7109375" style="1" customWidth="1"/>
    <col min="3" max="3" width="45.28125" style="1" customWidth="1"/>
    <col min="4" max="4" width="15.7109375" style="1" customWidth="1"/>
    <col min="5" max="5" width="18.140625" style="1" customWidth="1"/>
    <col min="6" max="6" width="17.140625" style="1" customWidth="1"/>
    <col min="7" max="7" width="20.28125" style="1" customWidth="1"/>
    <col min="8" max="16384" width="13.00390625" style="1" customWidth="1"/>
  </cols>
  <sheetData>
    <row r="1" spans="4:7" ht="38.25" customHeight="1">
      <c r="D1" s="33" t="s">
        <v>0</v>
      </c>
      <c r="E1" s="33"/>
      <c r="F1" s="33"/>
      <c r="G1" s="33"/>
    </row>
    <row r="2" spans="1:7" ht="34.5" customHeight="1">
      <c r="A2" s="34" t="s">
        <v>1</v>
      </c>
      <c r="B2" s="34"/>
      <c r="C2" s="34"/>
      <c r="D2" s="34"/>
      <c r="E2" s="34"/>
      <c r="F2" s="34"/>
      <c r="G2" s="34"/>
    </row>
    <row r="3" spans="1:7" ht="8.25" customHeight="1">
      <c r="A3" s="34"/>
      <c r="B3" s="34"/>
      <c r="C3" s="34"/>
      <c r="D3" s="34"/>
      <c r="E3" s="34"/>
      <c r="F3" s="34"/>
      <c r="G3" s="34"/>
    </row>
    <row r="4" spans="3:7" ht="17.25" customHeight="1">
      <c r="C4" s="2"/>
      <c r="G4" s="3" t="s">
        <v>2</v>
      </c>
    </row>
    <row r="5" spans="2:7" ht="12" customHeight="1">
      <c r="B5" s="35" t="s">
        <v>3</v>
      </c>
      <c r="C5" s="29" t="s">
        <v>4</v>
      </c>
      <c r="D5" s="36" t="s">
        <v>5</v>
      </c>
      <c r="E5" s="36"/>
      <c r="F5" s="37" t="s">
        <v>6</v>
      </c>
      <c r="G5" s="37"/>
    </row>
    <row r="6" spans="2:7" ht="12.75" customHeight="1">
      <c r="B6" s="35"/>
      <c r="C6" s="35"/>
      <c r="D6" s="6" t="s">
        <v>7</v>
      </c>
      <c r="E6" s="6" t="s">
        <v>8</v>
      </c>
      <c r="F6" s="6" t="s">
        <v>7</v>
      </c>
      <c r="G6" s="6" t="s">
        <v>8</v>
      </c>
    </row>
    <row r="7" spans="2:7" ht="21" customHeight="1">
      <c r="B7" s="7">
        <v>1</v>
      </c>
      <c r="C7" s="8" t="s">
        <v>9</v>
      </c>
      <c r="D7" s="5">
        <v>36743.08</v>
      </c>
      <c r="E7" s="9">
        <f>D7/D48</f>
        <v>8.553754466831954</v>
      </c>
      <c r="F7" s="5">
        <f>F8+F13+F14+F19</f>
        <v>19559.77</v>
      </c>
      <c r="G7" s="9">
        <f aca="true" t="shared" si="0" ref="G7:G42">F7/F$48</f>
        <v>6.424983493905063</v>
      </c>
    </row>
    <row r="8" spans="1:7" ht="18.75" customHeight="1">
      <c r="A8" s="10"/>
      <c r="B8" s="11">
        <v>1.1</v>
      </c>
      <c r="C8" s="12" t="s">
        <v>10</v>
      </c>
      <c r="D8" s="5">
        <f>D9+D10+D11+D12</f>
        <v>18631.99</v>
      </c>
      <c r="E8" s="9">
        <f aca="true" t="shared" si="1" ref="E8:E42">D8/D$48</f>
        <v>4.337509748460616</v>
      </c>
      <c r="F8" s="5">
        <f>F9+F10+F11+F12</f>
        <v>5776.240000000001</v>
      </c>
      <c r="G8" s="9">
        <f t="shared" si="0"/>
        <v>1.8973764342236226</v>
      </c>
    </row>
    <row r="9" spans="1:7" ht="12" customHeight="1">
      <c r="A9" s="10"/>
      <c r="B9" s="13" t="s">
        <v>11</v>
      </c>
      <c r="C9" s="8" t="s">
        <v>12</v>
      </c>
      <c r="D9" s="6">
        <v>2158.82</v>
      </c>
      <c r="E9" s="14">
        <f t="shared" si="1"/>
        <v>0.502571265612087</v>
      </c>
      <c r="F9" s="6">
        <v>4508.72</v>
      </c>
      <c r="G9" s="14">
        <f t="shared" si="0"/>
        <v>1.4810220968160484</v>
      </c>
    </row>
    <row r="10" spans="1:7" ht="32.25" customHeight="1">
      <c r="A10" s="10"/>
      <c r="B10" s="13" t="s">
        <v>13</v>
      </c>
      <c r="C10" s="15" t="s">
        <v>14</v>
      </c>
      <c r="D10" s="6">
        <v>15962.01</v>
      </c>
      <c r="E10" s="14">
        <f t="shared" si="1"/>
        <v>3.7159409155987007</v>
      </c>
      <c r="F10" s="6">
        <v>0</v>
      </c>
      <c r="G10" s="14">
        <f t="shared" si="0"/>
        <v>0</v>
      </c>
    </row>
    <row r="11" spans="1:7" ht="15.75">
      <c r="A11" s="10"/>
      <c r="B11" s="13" t="s">
        <v>15</v>
      </c>
      <c r="C11" s="8" t="s">
        <v>16</v>
      </c>
      <c r="D11" s="6">
        <v>363.49</v>
      </c>
      <c r="E11" s="14">
        <f t="shared" si="1"/>
        <v>0.08462013013467426</v>
      </c>
      <c r="F11" s="6">
        <v>859.96</v>
      </c>
      <c r="G11" s="14">
        <f t="shared" si="0"/>
        <v>0.28247923188353435</v>
      </c>
    </row>
    <row r="12" spans="1:7" ht="31.5">
      <c r="A12" s="10"/>
      <c r="B12" s="11" t="s">
        <v>17</v>
      </c>
      <c r="C12" s="15" t="s">
        <v>18</v>
      </c>
      <c r="D12" s="6">
        <v>147.67</v>
      </c>
      <c r="E12" s="14">
        <f t="shared" si="1"/>
        <v>0.03437743711515405</v>
      </c>
      <c r="F12" s="6">
        <v>407.56</v>
      </c>
      <c r="G12" s="14">
        <f t="shared" si="0"/>
        <v>0.13387510552403978</v>
      </c>
    </row>
    <row r="13" spans="1:7" ht="15.75">
      <c r="A13" s="10"/>
      <c r="B13" s="16">
        <v>1.2</v>
      </c>
      <c r="C13" s="4" t="s">
        <v>19</v>
      </c>
      <c r="D13" s="5">
        <v>2993.21</v>
      </c>
      <c r="E13" s="9">
        <f t="shared" si="1"/>
        <v>0.6968164728614497</v>
      </c>
      <c r="F13" s="5">
        <v>3049.86</v>
      </c>
      <c r="G13" s="9">
        <f t="shared" si="0"/>
        <v>1.001816491641839</v>
      </c>
    </row>
    <row r="14" spans="1:7" ht="15" customHeight="1">
      <c r="A14" s="10"/>
      <c r="B14" s="16">
        <v>1.3</v>
      </c>
      <c r="C14" s="4" t="s">
        <v>20</v>
      </c>
      <c r="D14" s="5">
        <f>D15+D16+D17+D18</f>
        <v>4149.06</v>
      </c>
      <c r="E14" s="9">
        <f t="shared" si="1"/>
        <v>0.9658972657750463</v>
      </c>
      <c r="F14" s="5">
        <f>F15+F16+F17+F18</f>
        <v>3230.4399999999996</v>
      </c>
      <c r="G14" s="9">
        <f t="shared" si="0"/>
        <v>1.061133319975167</v>
      </c>
    </row>
    <row r="15" spans="1:7" ht="12.75" customHeight="1">
      <c r="A15" s="10"/>
      <c r="B15" s="11" t="s">
        <v>21</v>
      </c>
      <c r="C15" s="8" t="s">
        <v>22</v>
      </c>
      <c r="D15" s="6">
        <v>658.51</v>
      </c>
      <c r="E15" s="14">
        <f t="shared" si="1"/>
        <v>0.15330050866594497</v>
      </c>
      <c r="F15" s="6">
        <v>670.97</v>
      </c>
      <c r="G15" s="14">
        <f t="shared" si="0"/>
        <v>0.2203998909448056</v>
      </c>
    </row>
    <row r="16" spans="1:7" ht="12" customHeight="1">
      <c r="A16" s="10"/>
      <c r="B16" s="11" t="s">
        <v>23</v>
      </c>
      <c r="C16" s="8" t="s">
        <v>24</v>
      </c>
      <c r="D16" s="6">
        <v>3197.74</v>
      </c>
      <c r="E16" s="14">
        <f t="shared" si="1"/>
        <v>0.7444308644993073</v>
      </c>
      <c r="F16" s="6">
        <v>2338.68</v>
      </c>
      <c r="G16" s="14">
        <f t="shared" si="0"/>
        <v>0.7682084399523047</v>
      </c>
    </row>
    <row r="17" spans="1:7" ht="15.75">
      <c r="A17" s="10"/>
      <c r="B17" s="11" t="s">
        <v>25</v>
      </c>
      <c r="C17" s="8" t="s">
        <v>26</v>
      </c>
      <c r="D17" s="6">
        <v>0</v>
      </c>
      <c r="E17" s="14">
        <f t="shared" si="1"/>
        <v>0</v>
      </c>
      <c r="F17" s="6">
        <v>0</v>
      </c>
      <c r="G17" s="14">
        <f t="shared" si="0"/>
        <v>0</v>
      </c>
    </row>
    <row r="18" spans="1:7" ht="15.75">
      <c r="A18" s="10"/>
      <c r="B18" s="11" t="s">
        <v>27</v>
      </c>
      <c r="C18" s="8" t="s">
        <v>28</v>
      </c>
      <c r="D18" s="6">
        <v>292.81</v>
      </c>
      <c r="E18" s="14">
        <f t="shared" si="1"/>
        <v>0.06816589260979386</v>
      </c>
      <c r="F18" s="6">
        <v>220.79</v>
      </c>
      <c r="G18" s="14">
        <f t="shared" si="0"/>
        <v>0.07252498907805659</v>
      </c>
    </row>
    <row r="19" spans="1:7" ht="15.75">
      <c r="A19" s="10"/>
      <c r="B19" s="16">
        <v>1.4</v>
      </c>
      <c r="C19" s="4" t="s">
        <v>29</v>
      </c>
      <c r="D19" s="17">
        <f>D20+D21+D22+D23</f>
        <v>10968.83</v>
      </c>
      <c r="E19" s="9">
        <f t="shared" si="1"/>
        <v>2.5535333077254365</v>
      </c>
      <c r="F19" s="17">
        <f>F20+F21+F22+F23</f>
        <v>7503.2300000000005</v>
      </c>
      <c r="G19" s="14">
        <f t="shared" si="0"/>
        <v>2.4646572480644346</v>
      </c>
    </row>
    <row r="20" spans="1:7" ht="15.75">
      <c r="A20" s="10"/>
      <c r="B20" s="11" t="s">
        <v>30</v>
      </c>
      <c r="C20" s="8" t="s">
        <v>31</v>
      </c>
      <c r="D20" s="6">
        <v>4286.47</v>
      </c>
      <c r="E20" s="14">
        <f t="shared" si="1"/>
        <v>0.9978861845398145</v>
      </c>
      <c r="F20" s="6">
        <v>2890.26</v>
      </c>
      <c r="G20" s="14">
        <f t="shared" si="0"/>
        <v>0.9493911632444578</v>
      </c>
    </row>
    <row r="21" spans="1:7" ht="15.75">
      <c r="A21" s="10"/>
      <c r="B21" s="11" t="s">
        <v>32</v>
      </c>
      <c r="C21" s="8" t="s">
        <v>22</v>
      </c>
      <c r="D21" s="6">
        <v>943.02</v>
      </c>
      <c r="E21" s="14">
        <f t="shared" si="1"/>
        <v>0.2195341690819569</v>
      </c>
      <c r="F21" s="6">
        <v>635.86</v>
      </c>
      <c r="G21" s="14">
        <f t="shared" si="0"/>
        <v>0.20886697565638418</v>
      </c>
    </row>
    <row r="22" spans="1:7" ht="15.75">
      <c r="A22" s="10"/>
      <c r="B22" s="11" t="s">
        <v>33</v>
      </c>
      <c r="C22" s="8" t="s">
        <v>24</v>
      </c>
      <c r="D22" s="6">
        <v>720.28</v>
      </c>
      <c r="E22" s="14">
        <f t="shared" si="1"/>
        <v>0.16768050657075345</v>
      </c>
      <c r="F22" s="6">
        <v>584.37</v>
      </c>
      <c r="G22" s="14">
        <f t="shared" si="0"/>
        <v>0.19195356613770517</v>
      </c>
    </row>
    <row r="23" spans="1:7" ht="15.75">
      <c r="A23" s="10"/>
      <c r="B23" s="11" t="s">
        <v>34</v>
      </c>
      <c r="C23" s="8" t="s">
        <v>35</v>
      </c>
      <c r="D23" s="6">
        <v>5019.06</v>
      </c>
      <c r="E23" s="14">
        <f t="shared" si="1"/>
        <v>1.168432447532912</v>
      </c>
      <c r="F23" s="6">
        <v>3392.74</v>
      </c>
      <c r="G23" s="14">
        <f t="shared" si="0"/>
        <v>1.1144455430258875</v>
      </c>
    </row>
    <row r="24" spans="1:7" ht="15.75">
      <c r="A24" s="10"/>
      <c r="B24" s="18">
        <v>2</v>
      </c>
      <c r="C24" s="4" t="s">
        <v>36</v>
      </c>
      <c r="D24" s="5">
        <f>D25+D26+D27+D28</f>
        <v>2185.54</v>
      </c>
      <c r="E24" s="9">
        <f t="shared" si="1"/>
        <v>0.5087916564817078</v>
      </c>
      <c r="F24" s="5">
        <f>F25+F26+F27+F28</f>
        <v>1163.4499999999998</v>
      </c>
      <c r="G24" s="14">
        <f t="shared" si="0"/>
        <v>0.382169475713868</v>
      </c>
    </row>
    <row r="25" spans="1:7" ht="15.75">
      <c r="A25" s="10"/>
      <c r="B25" s="11">
        <v>2.1</v>
      </c>
      <c r="C25" s="8" t="s">
        <v>31</v>
      </c>
      <c r="D25" s="6">
        <v>1160.67</v>
      </c>
      <c r="E25" s="14">
        <f t="shared" si="1"/>
        <v>0.2702028843803471</v>
      </c>
      <c r="F25" s="6">
        <v>617.87</v>
      </c>
      <c r="G25" s="14">
        <f t="shared" si="0"/>
        <v>0.20295762942913548</v>
      </c>
    </row>
    <row r="26" spans="1:7" ht="15.75">
      <c r="A26" s="10"/>
      <c r="B26" s="11">
        <v>2.2</v>
      </c>
      <c r="C26" s="8" t="s">
        <v>22</v>
      </c>
      <c r="D26" s="6">
        <v>255.35</v>
      </c>
      <c r="E26" s="14">
        <f t="shared" si="1"/>
        <v>0.05944523984123104</v>
      </c>
      <c r="F26" s="6">
        <v>135.93</v>
      </c>
      <c r="G26" s="14">
        <f t="shared" si="0"/>
        <v>0.044650218603108076</v>
      </c>
    </row>
    <row r="27" spans="1:7" ht="15.75">
      <c r="A27" s="10"/>
      <c r="B27" s="11">
        <v>2.3</v>
      </c>
      <c r="C27" s="8" t="s">
        <v>24</v>
      </c>
      <c r="D27" s="6">
        <v>81.11</v>
      </c>
      <c r="E27" s="14">
        <f t="shared" si="1"/>
        <v>0.01888233171537987</v>
      </c>
      <c r="F27" s="6">
        <v>43.18</v>
      </c>
      <c r="G27" s="14">
        <f t="shared" si="0"/>
        <v>0.0141837448634018</v>
      </c>
    </row>
    <row r="28" spans="2:7" ht="15.75">
      <c r="B28" s="11">
        <v>2.4</v>
      </c>
      <c r="C28" s="8" t="s">
        <v>35</v>
      </c>
      <c r="D28" s="6">
        <v>688.41</v>
      </c>
      <c r="E28" s="14">
        <f t="shared" si="1"/>
        <v>0.1602612005447498</v>
      </c>
      <c r="F28" s="6">
        <v>366.47</v>
      </c>
      <c r="G28" s="14">
        <f t="shared" si="0"/>
        <v>0.12037788281822275</v>
      </c>
    </row>
    <row r="29" spans="1:7" ht="15.75">
      <c r="A29" s="10"/>
      <c r="B29" s="18">
        <v>3</v>
      </c>
      <c r="C29" s="4" t="s">
        <v>37</v>
      </c>
      <c r="D29" s="5">
        <f>D30+D31+D32+D33</f>
        <v>1277.7599999999998</v>
      </c>
      <c r="E29" s="9">
        <f t="shared" si="1"/>
        <v>0.29746132625624183</v>
      </c>
      <c r="F29" s="5">
        <f>F30+F31+F32+F33</f>
        <v>636.4</v>
      </c>
      <c r="G29" s="14">
        <f t="shared" si="0"/>
        <v>0.209044354587052</v>
      </c>
    </row>
    <row r="30" spans="1:7" ht="15.75">
      <c r="A30" s="10"/>
      <c r="B30" s="11">
        <v>3.1</v>
      </c>
      <c r="C30" s="8" t="s">
        <v>31</v>
      </c>
      <c r="D30" s="6">
        <v>912.02</v>
      </c>
      <c r="E30" s="14">
        <f t="shared" si="1"/>
        <v>0.21231739823771112</v>
      </c>
      <c r="F30" s="6">
        <v>485.5</v>
      </c>
      <c r="G30" s="14">
        <f t="shared" si="0"/>
        <v>0.15947679785043015</v>
      </c>
    </row>
    <row r="31" spans="1:7" ht="15.75">
      <c r="A31" s="10"/>
      <c r="B31" s="11">
        <v>3.2</v>
      </c>
      <c r="C31" s="8" t="s">
        <v>22</v>
      </c>
      <c r="D31" s="6">
        <v>200.64</v>
      </c>
      <c r="E31" s="14">
        <f t="shared" si="1"/>
        <v>0.046708803296434676</v>
      </c>
      <c r="F31" s="6">
        <v>106.81</v>
      </c>
      <c r="G31" s="14">
        <f t="shared" si="0"/>
        <v>0.03508489552709464</v>
      </c>
    </row>
    <row r="32" spans="1:7" ht="15.75">
      <c r="A32" s="10"/>
      <c r="B32" s="11">
        <v>3.3</v>
      </c>
      <c r="C32" s="8" t="s">
        <v>24</v>
      </c>
      <c r="D32" s="6">
        <v>0</v>
      </c>
      <c r="E32" s="14">
        <f t="shared" si="1"/>
        <v>0</v>
      </c>
      <c r="F32" s="6">
        <v>0</v>
      </c>
      <c r="G32" s="14">
        <f t="shared" si="0"/>
        <v>0</v>
      </c>
    </row>
    <row r="33" spans="1:7" ht="15.75">
      <c r="A33" s="10"/>
      <c r="B33" s="11">
        <v>3.4</v>
      </c>
      <c r="C33" s="8" t="s">
        <v>35</v>
      </c>
      <c r="D33" s="6">
        <v>165.1</v>
      </c>
      <c r="E33" s="14">
        <f t="shared" si="1"/>
        <v>0.03843512472209612</v>
      </c>
      <c r="F33" s="6">
        <v>44.09</v>
      </c>
      <c r="G33" s="14">
        <f t="shared" si="0"/>
        <v>0.014482661209527221</v>
      </c>
    </row>
    <row r="34" spans="1:7" ht="15.75">
      <c r="A34" s="10"/>
      <c r="B34" s="18">
        <v>4</v>
      </c>
      <c r="C34" s="4" t="s">
        <v>38</v>
      </c>
      <c r="D34" s="6">
        <v>0</v>
      </c>
      <c r="E34" s="14">
        <f t="shared" si="1"/>
        <v>0</v>
      </c>
      <c r="F34" s="6">
        <v>0</v>
      </c>
      <c r="G34" s="14">
        <f t="shared" si="0"/>
        <v>0</v>
      </c>
    </row>
    <row r="35" spans="1:7" ht="15.75">
      <c r="A35" s="10"/>
      <c r="B35" s="18">
        <v>5</v>
      </c>
      <c r="C35" s="4" t="s">
        <v>39</v>
      </c>
      <c r="D35" s="6">
        <v>175.04</v>
      </c>
      <c r="E35" s="14">
        <f t="shared" si="1"/>
        <v>0.04074914737344461</v>
      </c>
      <c r="F35" s="6">
        <v>93.18</v>
      </c>
      <c r="G35" s="14">
        <f t="shared" si="0"/>
        <v>0.03060771992523807</v>
      </c>
    </row>
    <row r="36" spans="1:7" ht="12.75" customHeight="1">
      <c r="A36" s="10"/>
      <c r="B36" s="18">
        <v>6</v>
      </c>
      <c r="C36" s="4" t="s">
        <v>40</v>
      </c>
      <c r="D36" s="5">
        <f>D7+D24+D29+D34+D35</f>
        <v>40381.420000000006</v>
      </c>
      <c r="E36" s="9">
        <f t="shared" si="1"/>
        <v>9.40075659694335</v>
      </c>
      <c r="F36" s="5">
        <f>F7+F24+F29+F34+F35</f>
        <v>21452.800000000003</v>
      </c>
      <c r="G36" s="9">
        <f t="shared" si="0"/>
        <v>7.046805044131222</v>
      </c>
    </row>
    <row r="37" spans="1:7" ht="13.5" customHeight="1">
      <c r="A37" s="10"/>
      <c r="B37" s="19">
        <v>7</v>
      </c>
      <c r="C37" s="20" t="s">
        <v>41</v>
      </c>
      <c r="D37" s="21">
        <f>D38+D39+D40+D41+D42</f>
        <v>2019.07</v>
      </c>
      <c r="E37" s="9">
        <f t="shared" si="1"/>
        <v>0.4700375970481079</v>
      </c>
      <c r="F37" s="21">
        <f>F38+F39+F40+F41+F42</f>
        <v>1072.64</v>
      </c>
      <c r="G37" s="9">
        <f t="shared" si="0"/>
        <v>0.35234025220656107</v>
      </c>
    </row>
    <row r="38" spans="1:7" ht="15" customHeight="1">
      <c r="A38" s="10"/>
      <c r="B38" s="11">
        <v>7.1</v>
      </c>
      <c r="C38" s="8" t="s">
        <v>42</v>
      </c>
      <c r="D38" s="22">
        <v>363.433</v>
      </c>
      <c r="E38" s="14">
        <f t="shared" si="1"/>
        <v>0.08460686058828322</v>
      </c>
      <c r="F38" s="22">
        <v>193.075</v>
      </c>
      <c r="G38" s="14">
        <f t="shared" si="0"/>
        <v>0.06342117970128074</v>
      </c>
    </row>
    <row r="39" spans="1:7" ht="15.75">
      <c r="A39" s="10"/>
      <c r="B39" s="11">
        <v>7.2</v>
      </c>
      <c r="C39" s="8" t="s">
        <v>43</v>
      </c>
      <c r="D39" s="6">
        <v>0</v>
      </c>
      <c r="E39" s="14">
        <f t="shared" si="1"/>
        <v>0</v>
      </c>
      <c r="F39" s="6">
        <v>0</v>
      </c>
      <c r="G39" s="14">
        <f t="shared" si="0"/>
        <v>0</v>
      </c>
    </row>
    <row r="40" spans="1:7" ht="15.75">
      <c r="A40" s="10"/>
      <c r="B40" s="11">
        <v>7.3</v>
      </c>
      <c r="C40" s="8" t="s">
        <v>44</v>
      </c>
      <c r="D40" s="6">
        <v>0</v>
      </c>
      <c r="E40" s="14">
        <f t="shared" si="1"/>
        <v>0</v>
      </c>
      <c r="F40" s="6">
        <v>0</v>
      </c>
      <c r="G40" s="14">
        <f t="shared" si="0"/>
        <v>0</v>
      </c>
    </row>
    <row r="41" spans="1:7" ht="31.5">
      <c r="A41" s="10"/>
      <c r="B41" s="11">
        <v>7.4</v>
      </c>
      <c r="C41" s="15" t="s">
        <v>45</v>
      </c>
      <c r="D41" s="6">
        <v>0</v>
      </c>
      <c r="E41" s="14">
        <f t="shared" si="1"/>
        <v>0</v>
      </c>
      <c r="F41" s="22">
        <v>632.856</v>
      </c>
      <c r="G41" s="14">
        <f t="shared" si="0"/>
        <v>0.20788022323466904</v>
      </c>
    </row>
    <row r="42" spans="1:7" ht="15.75">
      <c r="A42" s="10"/>
      <c r="B42" s="11">
        <v>7.5</v>
      </c>
      <c r="C42" s="8" t="s">
        <v>46</v>
      </c>
      <c r="D42" s="22">
        <v>1655.637</v>
      </c>
      <c r="E42" s="14">
        <f t="shared" si="1"/>
        <v>0.3854307364598247</v>
      </c>
      <c r="F42" s="22">
        <v>246.709</v>
      </c>
      <c r="G42" s="14">
        <f t="shared" si="0"/>
        <v>0.08103884927061127</v>
      </c>
    </row>
    <row r="43" spans="1:7" ht="33" customHeight="1">
      <c r="A43" s="10"/>
      <c r="B43" s="18">
        <v>8</v>
      </c>
      <c r="C43" s="23" t="s">
        <v>47</v>
      </c>
      <c r="D43" s="29">
        <f>D36+D37</f>
        <v>42400.490000000005</v>
      </c>
      <c r="E43" s="29"/>
      <c r="F43" s="29">
        <f>F36+F37</f>
        <v>22525.440000000002</v>
      </c>
      <c r="G43" s="29"/>
    </row>
    <row r="44" spans="1:7" ht="60.75" customHeight="1">
      <c r="A44" s="10"/>
      <c r="B44" s="18">
        <v>9</v>
      </c>
      <c r="C44" s="23" t="s">
        <v>48</v>
      </c>
      <c r="D44" s="31">
        <v>4.1654</v>
      </c>
      <c r="E44" s="31"/>
      <c r="F44" s="29">
        <v>3.6491</v>
      </c>
      <c r="G44" s="29"/>
    </row>
    <row r="45" spans="1:7" ht="59.25" customHeight="1">
      <c r="A45" s="10"/>
      <c r="B45" s="16">
        <v>9.1</v>
      </c>
      <c r="C45" s="23" t="s">
        <v>49</v>
      </c>
      <c r="D45" s="32">
        <f>D44*1.2</f>
        <v>4.99848</v>
      </c>
      <c r="E45" s="32"/>
      <c r="F45" s="32">
        <f>F44*1.2</f>
        <v>4.37892</v>
      </c>
      <c r="G45" s="32"/>
    </row>
    <row r="46" spans="1:7" ht="70.5" customHeight="1">
      <c r="A46" s="10"/>
      <c r="B46" s="18">
        <v>10</v>
      </c>
      <c r="C46" s="23" t="s">
        <v>50</v>
      </c>
      <c r="D46" s="31">
        <v>9.8957</v>
      </c>
      <c r="E46" s="31"/>
      <c r="F46" s="31">
        <v>7.549</v>
      </c>
      <c r="G46" s="31"/>
    </row>
    <row r="47" spans="1:7" ht="57.75" customHeight="1">
      <c r="A47" s="10"/>
      <c r="B47" s="16">
        <v>10.1</v>
      </c>
      <c r="C47" s="23" t="s">
        <v>51</v>
      </c>
      <c r="D47" s="32">
        <f>D46*1.2</f>
        <v>11.874839999999999</v>
      </c>
      <c r="E47" s="32"/>
      <c r="F47" s="32">
        <f>F46*1.2</f>
        <v>9.0588</v>
      </c>
      <c r="G47" s="32"/>
    </row>
    <row r="48" spans="1:7" ht="18.75" customHeight="1">
      <c r="A48" s="10"/>
      <c r="B48" s="18">
        <v>11</v>
      </c>
      <c r="C48" s="4" t="s">
        <v>52</v>
      </c>
      <c r="D48" s="29">
        <v>4295.55</v>
      </c>
      <c r="E48" s="29"/>
      <c r="F48" s="29">
        <v>3044.33</v>
      </c>
      <c r="G48" s="29"/>
    </row>
    <row r="49" spans="1:7" ht="48.75" customHeight="1">
      <c r="A49" s="10"/>
      <c r="B49" s="16">
        <v>11.1</v>
      </c>
      <c r="C49" s="23" t="s">
        <v>53</v>
      </c>
      <c r="D49" s="29">
        <v>18.69</v>
      </c>
      <c r="E49" s="29"/>
      <c r="F49" s="29">
        <v>116.99</v>
      </c>
      <c r="G49" s="29"/>
    </row>
    <row r="50" spans="1:7" ht="48" customHeight="1">
      <c r="A50" s="10"/>
      <c r="B50" s="16">
        <v>11.2</v>
      </c>
      <c r="C50" s="23" t="s">
        <v>54</v>
      </c>
      <c r="D50" s="29">
        <v>4276.86</v>
      </c>
      <c r="E50" s="29"/>
      <c r="F50" s="29">
        <v>2927.34</v>
      </c>
      <c r="G50" s="29"/>
    </row>
    <row r="51" spans="1:7" ht="15.75">
      <c r="A51" s="10"/>
      <c r="B51" s="24"/>
      <c r="C51" s="25"/>
      <c r="D51" s="25"/>
      <c r="E51" s="25"/>
      <c r="F51" s="25"/>
      <c r="G51" s="25"/>
    </row>
    <row r="52" spans="1:8" ht="15.75">
      <c r="A52" s="30" t="s">
        <v>55</v>
      </c>
      <c r="B52" s="30"/>
      <c r="C52" s="30"/>
      <c r="D52" s="30"/>
      <c r="E52" s="30"/>
      <c r="F52" s="30"/>
      <c r="G52" s="30"/>
      <c r="H52" s="30"/>
    </row>
  </sheetData>
  <sheetProtection selectLockedCells="1" selectUnlockedCells="1"/>
  <mergeCells count="23">
    <mergeCell ref="D1:G1"/>
    <mergeCell ref="A2:G3"/>
    <mergeCell ref="B5:B6"/>
    <mergeCell ref="C5:C6"/>
    <mergeCell ref="D5:E5"/>
    <mergeCell ref="F5:G5"/>
    <mergeCell ref="F48:G48"/>
    <mergeCell ref="D43:E43"/>
    <mergeCell ref="F43:G43"/>
    <mergeCell ref="D44:E44"/>
    <mergeCell ref="F44:G44"/>
    <mergeCell ref="D45:E45"/>
    <mergeCell ref="F45:G45"/>
    <mergeCell ref="D49:E49"/>
    <mergeCell ref="F49:G49"/>
    <mergeCell ref="D50:E50"/>
    <mergeCell ref="F50:G50"/>
    <mergeCell ref="A52:H52"/>
    <mergeCell ref="D46:E46"/>
    <mergeCell ref="F46:G46"/>
    <mergeCell ref="D47:E47"/>
    <mergeCell ref="F47:G47"/>
    <mergeCell ref="D48:E48"/>
  </mergeCells>
  <printOptions horizontalCentered="1"/>
  <pageMargins left="0.3937007874015748" right="0.3937007874015748" top="0.7874015748031497" bottom="0.3937007874015748" header="0.5118110236220472" footer="0.5118110236220472"/>
  <pageSetup fitToHeight="2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7"/>
  <sheetViews>
    <sheetView tabSelected="1" zoomScaleSheetLayoutView="100" zoomScalePageLayoutView="0" workbookViewId="0" topLeftCell="A1">
      <selection activeCell="F24" sqref="F24"/>
    </sheetView>
  </sheetViews>
  <sheetFormatPr defaultColWidth="11.57421875" defaultRowHeight="12.75"/>
  <cols>
    <col min="1" max="1" width="2.28125" style="1" customWidth="1"/>
    <col min="2" max="2" width="6.421875" style="1" customWidth="1"/>
    <col min="3" max="3" width="51.8515625" style="1" customWidth="1"/>
    <col min="4" max="4" width="14.7109375" style="1" customWidth="1"/>
    <col min="5" max="5" width="15.00390625" style="1" customWidth="1"/>
    <col min="6" max="6" width="14.00390625" style="1" customWidth="1"/>
    <col min="7" max="7" width="15.7109375" style="1" customWidth="1"/>
    <col min="8" max="8" width="9.421875" style="1" customWidth="1"/>
    <col min="9" max="12" width="11.57421875" style="1" customWidth="1"/>
    <col min="13" max="13" width="6.8515625" style="1" customWidth="1"/>
    <col min="14" max="14" width="9.57421875" style="1" customWidth="1"/>
    <col min="15" max="15" width="9.7109375" style="1" customWidth="1"/>
    <col min="16" max="16" width="10.00390625" style="1" customWidth="1"/>
    <col min="17" max="17" width="6.7109375" style="1" customWidth="1"/>
    <col min="18" max="18" width="10.00390625" style="1" customWidth="1"/>
    <col min="19" max="16384" width="11.57421875" style="1" customWidth="1"/>
  </cols>
  <sheetData>
    <row r="1" spans="4:7" ht="43.5" customHeight="1">
      <c r="D1" s="33" t="s">
        <v>56</v>
      </c>
      <c r="E1" s="33"/>
      <c r="F1" s="33"/>
      <c r="G1" s="33"/>
    </row>
    <row r="2" spans="2:7" ht="20.25" customHeight="1">
      <c r="B2" s="34" t="s">
        <v>57</v>
      </c>
      <c r="C2" s="34"/>
      <c r="D2" s="34"/>
      <c r="E2" s="34"/>
      <c r="F2" s="34"/>
      <c r="G2" s="34"/>
    </row>
    <row r="3" spans="2:7" ht="27.75" customHeight="1">
      <c r="B3" s="34"/>
      <c r="C3" s="34"/>
      <c r="D3" s="34"/>
      <c r="E3" s="34"/>
      <c r="F3" s="34"/>
      <c r="G3" s="34"/>
    </row>
    <row r="4" spans="3:7" ht="14.25" customHeight="1">
      <c r="C4" s="2"/>
      <c r="G4" s="3" t="s">
        <v>2</v>
      </c>
    </row>
    <row r="5" spans="2:7" ht="53.25" customHeight="1">
      <c r="B5" s="35" t="s">
        <v>3</v>
      </c>
      <c r="C5" s="29" t="s">
        <v>4</v>
      </c>
      <c r="D5" s="38" t="s">
        <v>58</v>
      </c>
      <c r="E5" s="38"/>
      <c r="F5" s="39" t="s">
        <v>59</v>
      </c>
      <c r="G5" s="39"/>
    </row>
    <row r="6" spans="2:7" ht="21" customHeight="1">
      <c r="B6" s="35"/>
      <c r="C6" s="35"/>
      <c r="D6" s="6" t="s">
        <v>7</v>
      </c>
      <c r="E6" s="6" t="s">
        <v>8</v>
      </c>
      <c r="F6" s="6" t="s">
        <v>7</v>
      </c>
      <c r="G6" s="6" t="s">
        <v>8</v>
      </c>
    </row>
    <row r="7" spans="2:7" ht="13.5" customHeight="1">
      <c r="B7" s="7">
        <v>1</v>
      </c>
      <c r="C7" s="8" t="s">
        <v>9</v>
      </c>
      <c r="D7" s="17">
        <f>D8+D11+D12+D17</f>
        <v>12237.470000000001</v>
      </c>
      <c r="E7" s="9">
        <f aca="true" t="shared" si="0" ref="E7:E38">D7/D$45</f>
        <v>8.573799665104287</v>
      </c>
      <c r="F7" s="17">
        <f>F8+F11+F12+F17</f>
        <v>9698.76</v>
      </c>
      <c r="G7" s="9">
        <f aca="true" t="shared" si="1" ref="G7:G38">F7/F$45</f>
        <v>6.5434011145444</v>
      </c>
    </row>
    <row r="8" spans="1:7" ht="12.75" customHeight="1">
      <c r="A8" s="10"/>
      <c r="B8" s="11">
        <v>1.1</v>
      </c>
      <c r="C8" s="12" t="s">
        <v>10</v>
      </c>
      <c r="D8" s="5">
        <v>0</v>
      </c>
      <c r="E8" s="14">
        <f t="shared" si="0"/>
        <v>0</v>
      </c>
      <c r="F8" s="5">
        <v>0</v>
      </c>
      <c r="G8" s="14">
        <f t="shared" si="1"/>
        <v>0</v>
      </c>
    </row>
    <row r="9" spans="1:7" ht="12" customHeight="1">
      <c r="A9" s="10"/>
      <c r="B9" s="13" t="s">
        <v>11</v>
      </c>
      <c r="C9" s="8" t="s">
        <v>12</v>
      </c>
      <c r="D9" s="6">
        <v>0</v>
      </c>
      <c r="E9" s="14">
        <f t="shared" si="0"/>
        <v>0</v>
      </c>
      <c r="F9" s="6">
        <v>0</v>
      </c>
      <c r="G9" s="14">
        <f t="shared" si="1"/>
        <v>0</v>
      </c>
    </row>
    <row r="10" spans="1:7" ht="15.75" customHeight="1">
      <c r="A10" s="10"/>
      <c r="B10" s="13" t="s">
        <v>13</v>
      </c>
      <c r="C10" s="15" t="s">
        <v>60</v>
      </c>
      <c r="D10" s="6">
        <v>0</v>
      </c>
      <c r="E10" s="14">
        <f t="shared" si="0"/>
        <v>0</v>
      </c>
      <c r="F10" s="6">
        <v>0</v>
      </c>
      <c r="G10" s="14">
        <f t="shared" si="1"/>
        <v>0</v>
      </c>
    </row>
    <row r="11" spans="1:7" ht="15.75">
      <c r="A11" s="10"/>
      <c r="B11" s="16">
        <v>1.2</v>
      </c>
      <c r="C11" s="4" t="s">
        <v>19</v>
      </c>
      <c r="D11" s="5">
        <v>0</v>
      </c>
      <c r="E11" s="14">
        <f t="shared" si="0"/>
        <v>0</v>
      </c>
      <c r="F11" s="5">
        <v>0</v>
      </c>
      <c r="G11" s="14">
        <f t="shared" si="1"/>
        <v>0</v>
      </c>
    </row>
    <row r="12" spans="1:7" ht="15" customHeight="1">
      <c r="A12" s="10"/>
      <c r="B12" s="16">
        <v>1.3</v>
      </c>
      <c r="C12" s="4" t="s">
        <v>20</v>
      </c>
      <c r="D12" s="5">
        <f>D13+D14+D15+D16</f>
        <v>8576.85</v>
      </c>
      <c r="E12" s="9">
        <f t="shared" si="0"/>
        <v>6.009101036214978</v>
      </c>
      <c r="F12" s="5">
        <f>F13+F14+F15+F16</f>
        <v>5904.57</v>
      </c>
      <c r="G12" s="9">
        <f t="shared" si="1"/>
        <v>3.983598925935421</v>
      </c>
    </row>
    <row r="13" spans="1:7" ht="32.25" customHeight="1">
      <c r="A13" s="10"/>
      <c r="B13" s="11" t="s">
        <v>21</v>
      </c>
      <c r="C13" s="15" t="s">
        <v>61</v>
      </c>
      <c r="D13" s="6">
        <v>8576.85</v>
      </c>
      <c r="E13" s="14">
        <f t="shared" si="0"/>
        <v>6.009101036214978</v>
      </c>
      <c r="F13" s="6">
        <v>5904.57</v>
      </c>
      <c r="G13" s="14">
        <f t="shared" si="1"/>
        <v>3.983598925935421</v>
      </c>
    </row>
    <row r="14" spans="1:7" ht="12" customHeight="1">
      <c r="A14" s="10"/>
      <c r="B14" s="11" t="s">
        <v>23</v>
      </c>
      <c r="C14" s="8" t="s">
        <v>22</v>
      </c>
      <c r="D14" s="6">
        <v>0</v>
      </c>
      <c r="E14" s="14">
        <f t="shared" si="0"/>
        <v>0</v>
      </c>
      <c r="F14" s="6">
        <v>0</v>
      </c>
      <c r="G14" s="14">
        <f t="shared" si="1"/>
        <v>0</v>
      </c>
    </row>
    <row r="15" spans="1:7" ht="15.75">
      <c r="A15" s="10"/>
      <c r="B15" s="11" t="s">
        <v>25</v>
      </c>
      <c r="C15" s="8" t="s">
        <v>24</v>
      </c>
      <c r="D15" s="6">
        <v>0</v>
      </c>
      <c r="E15" s="14">
        <f t="shared" si="0"/>
        <v>0</v>
      </c>
      <c r="F15" s="6">
        <v>0</v>
      </c>
      <c r="G15" s="14">
        <f t="shared" si="1"/>
        <v>0</v>
      </c>
    </row>
    <row r="16" spans="1:7" ht="15.75">
      <c r="A16" s="10"/>
      <c r="B16" s="11" t="s">
        <v>27</v>
      </c>
      <c r="C16" s="8" t="s">
        <v>28</v>
      </c>
      <c r="D16" s="6">
        <v>0</v>
      </c>
      <c r="E16" s="14">
        <f t="shared" si="0"/>
        <v>0</v>
      </c>
      <c r="F16" s="6">
        <v>0</v>
      </c>
      <c r="G16" s="14">
        <f t="shared" si="1"/>
        <v>0</v>
      </c>
    </row>
    <row r="17" spans="1:7" ht="15.75">
      <c r="A17" s="10"/>
      <c r="B17" s="16">
        <v>1.4</v>
      </c>
      <c r="C17" s="4" t="s">
        <v>29</v>
      </c>
      <c r="D17" s="17">
        <f>D18+D19</f>
        <v>3660.62</v>
      </c>
      <c r="E17" s="9">
        <f t="shared" si="0"/>
        <v>2.5646986288893094</v>
      </c>
      <c r="F17" s="17">
        <f>F18+F19</f>
        <v>3794.19</v>
      </c>
      <c r="G17" s="9">
        <f t="shared" si="1"/>
        <v>2.5598021886089786</v>
      </c>
    </row>
    <row r="18" spans="1:7" ht="51" customHeight="1">
      <c r="A18" s="10"/>
      <c r="B18" s="11" t="s">
        <v>30</v>
      </c>
      <c r="C18" s="15" t="s">
        <v>62</v>
      </c>
      <c r="D18" s="6">
        <v>3660.62</v>
      </c>
      <c r="E18" s="14">
        <f t="shared" si="0"/>
        <v>2.5646986288893094</v>
      </c>
      <c r="F18" s="6">
        <v>3794.19</v>
      </c>
      <c r="G18" s="14">
        <f t="shared" si="1"/>
        <v>2.5598021886089786</v>
      </c>
    </row>
    <row r="19" spans="1:7" ht="62.25" customHeight="1">
      <c r="A19" s="10"/>
      <c r="B19" s="11" t="s">
        <v>32</v>
      </c>
      <c r="C19" s="20" t="s">
        <v>63</v>
      </c>
      <c r="D19" s="6">
        <v>0</v>
      </c>
      <c r="E19" s="14">
        <f t="shared" si="0"/>
        <v>0</v>
      </c>
      <c r="F19" s="6">
        <v>0</v>
      </c>
      <c r="G19" s="14">
        <f t="shared" si="1"/>
        <v>0</v>
      </c>
    </row>
    <row r="20" spans="1:7" ht="15.75">
      <c r="A20" s="10"/>
      <c r="B20" s="18">
        <v>2</v>
      </c>
      <c r="C20" s="4" t="s">
        <v>36</v>
      </c>
      <c r="D20" s="5">
        <f>D21+D22</f>
        <v>777.59</v>
      </c>
      <c r="E20" s="9">
        <f t="shared" si="0"/>
        <v>0.5447940531489306</v>
      </c>
      <c r="F20" s="5">
        <f>F21+F22</f>
        <v>626.51</v>
      </c>
      <c r="G20" s="9">
        <f t="shared" si="1"/>
        <v>0.42268354225418625</v>
      </c>
    </row>
    <row r="21" spans="1:7" ht="48" customHeight="1">
      <c r="A21" s="10"/>
      <c r="B21" s="11">
        <v>2.1</v>
      </c>
      <c r="C21" s="15" t="s">
        <v>64</v>
      </c>
      <c r="D21" s="6">
        <v>729.36</v>
      </c>
      <c r="E21" s="14">
        <f t="shared" si="0"/>
        <v>0.5110032158395864</v>
      </c>
      <c r="F21" s="6">
        <v>588.29</v>
      </c>
      <c r="G21" s="14">
        <f t="shared" si="1"/>
        <v>0.39689789639864526</v>
      </c>
    </row>
    <row r="22" spans="1:7" ht="63" customHeight="1">
      <c r="A22" s="10"/>
      <c r="B22" s="11">
        <v>2.2</v>
      </c>
      <c r="C22" s="15" t="s">
        <v>65</v>
      </c>
      <c r="D22" s="6">
        <v>48.23</v>
      </c>
      <c r="E22" s="14">
        <f t="shared" si="0"/>
        <v>0.03379083730934415</v>
      </c>
      <c r="F22" s="6">
        <v>38.22</v>
      </c>
      <c r="G22" s="14">
        <f t="shared" si="1"/>
        <v>0.025785645855541012</v>
      </c>
    </row>
    <row r="23" spans="1:7" ht="15.75">
      <c r="A23" s="10"/>
      <c r="B23" s="18">
        <v>3</v>
      </c>
      <c r="C23" s="4" t="s">
        <v>37</v>
      </c>
      <c r="D23" s="21">
        <f>D24+D25+D26+D27+D28+D29+D30+D31</f>
        <v>1349.35</v>
      </c>
      <c r="E23" s="9">
        <f t="shared" si="0"/>
        <v>0.9453797703372078</v>
      </c>
      <c r="F23" s="21">
        <f>F24+F25+F26+F27+F28+F29+F30+F31</f>
        <v>1053.63</v>
      </c>
      <c r="G23" s="9">
        <f t="shared" si="1"/>
        <v>0.710845893322179</v>
      </c>
    </row>
    <row r="24" spans="1:7" ht="36" customHeight="1">
      <c r="A24" s="10"/>
      <c r="B24" s="11">
        <v>3.1</v>
      </c>
      <c r="C24" s="15" t="s">
        <v>66</v>
      </c>
      <c r="D24" s="6">
        <v>426.48</v>
      </c>
      <c r="E24" s="14">
        <f t="shared" si="0"/>
        <v>0.2987998402589487</v>
      </c>
      <c r="F24" s="6">
        <v>322.23</v>
      </c>
      <c r="G24" s="14">
        <f t="shared" si="1"/>
        <v>0.21739687765648824</v>
      </c>
    </row>
    <row r="25" spans="1:7" ht="15.75">
      <c r="A25" s="10"/>
      <c r="B25" s="11">
        <v>3.2</v>
      </c>
      <c r="C25" s="8" t="s">
        <v>31</v>
      </c>
      <c r="D25" s="6">
        <v>528.58</v>
      </c>
      <c r="E25" s="14">
        <f t="shared" si="0"/>
        <v>0.37033300404256964</v>
      </c>
      <c r="F25" s="6">
        <v>418.91</v>
      </c>
      <c r="G25" s="14">
        <f t="shared" si="1"/>
        <v>0.28262336225391643</v>
      </c>
    </row>
    <row r="26" spans="1:7" ht="15.75">
      <c r="A26" s="10"/>
      <c r="B26" s="11">
        <v>3.3</v>
      </c>
      <c r="C26" s="8" t="s">
        <v>22</v>
      </c>
      <c r="D26" s="6">
        <v>116.29</v>
      </c>
      <c r="E26" s="14">
        <f t="shared" si="0"/>
        <v>0.08147494237411636</v>
      </c>
      <c r="F26" s="6">
        <v>92.16</v>
      </c>
      <c r="G26" s="14">
        <f t="shared" si="1"/>
        <v>0.06217700476312558</v>
      </c>
    </row>
    <row r="27" spans="1:7" ht="15.75">
      <c r="A27" s="10"/>
      <c r="B27" s="11">
        <v>3.4</v>
      </c>
      <c r="C27" s="8" t="s">
        <v>24</v>
      </c>
      <c r="D27" s="6">
        <v>2.82</v>
      </c>
      <c r="E27" s="14">
        <f t="shared" si="0"/>
        <v>0.0019757445824663176</v>
      </c>
      <c r="F27" s="6">
        <v>2.23</v>
      </c>
      <c r="G27" s="14">
        <f t="shared" si="1"/>
        <v>0.0015045000067466369</v>
      </c>
    </row>
    <row r="28" spans="1:7" ht="39.75" customHeight="1">
      <c r="A28" s="10"/>
      <c r="B28" s="11">
        <v>3.5</v>
      </c>
      <c r="C28" s="15" t="s">
        <v>67</v>
      </c>
      <c r="D28" s="6">
        <v>24.33</v>
      </c>
      <c r="E28" s="14">
        <f t="shared" si="0"/>
        <v>0.017046051663618975</v>
      </c>
      <c r="F28" s="6">
        <v>19.29</v>
      </c>
      <c r="G28" s="14">
        <f t="shared" si="1"/>
        <v>0.013014262390198485</v>
      </c>
    </row>
    <row r="29" spans="1:7" ht="30.75" customHeight="1">
      <c r="A29" s="10"/>
      <c r="B29" s="11">
        <v>3.6</v>
      </c>
      <c r="C29" s="20" t="s">
        <v>68</v>
      </c>
      <c r="D29" s="6">
        <v>0</v>
      </c>
      <c r="E29" s="14">
        <f t="shared" si="0"/>
        <v>0</v>
      </c>
      <c r="F29" s="6">
        <v>0</v>
      </c>
      <c r="G29" s="14">
        <f t="shared" si="1"/>
        <v>0</v>
      </c>
    </row>
    <row r="30" spans="1:7" ht="32.25" customHeight="1">
      <c r="A30" s="10"/>
      <c r="B30" s="11">
        <v>3.7</v>
      </c>
      <c r="C30" s="20" t="s">
        <v>69</v>
      </c>
      <c r="D30" s="22">
        <v>217.49</v>
      </c>
      <c r="E30" s="14">
        <f t="shared" si="0"/>
        <v>0.1523775493760991</v>
      </c>
      <c r="F30" s="22">
        <v>172.37</v>
      </c>
      <c r="G30" s="14">
        <f t="shared" si="1"/>
        <v>0.11629177854839362</v>
      </c>
    </row>
    <row r="31" spans="1:7" ht="15.75">
      <c r="A31" s="10"/>
      <c r="B31" s="11">
        <v>3.8</v>
      </c>
      <c r="C31" s="8" t="s">
        <v>35</v>
      </c>
      <c r="D31" s="6">
        <v>33.36</v>
      </c>
      <c r="E31" s="14">
        <f t="shared" si="0"/>
        <v>0.02337263803938878</v>
      </c>
      <c r="F31" s="6">
        <v>26.44</v>
      </c>
      <c r="G31" s="14">
        <f t="shared" si="1"/>
        <v>0.017838107703309902</v>
      </c>
    </row>
    <row r="32" spans="1:7" ht="15.75">
      <c r="A32" s="10"/>
      <c r="B32" s="18">
        <v>4</v>
      </c>
      <c r="C32" s="4" t="s">
        <v>38</v>
      </c>
      <c r="D32" s="6">
        <v>0</v>
      </c>
      <c r="E32" s="14">
        <f t="shared" si="0"/>
        <v>0</v>
      </c>
      <c r="F32" s="6">
        <v>0</v>
      </c>
      <c r="G32" s="14">
        <f t="shared" si="1"/>
        <v>0</v>
      </c>
    </row>
    <row r="33" spans="1:7" ht="15.75">
      <c r="A33" s="10"/>
      <c r="B33" s="18">
        <v>5</v>
      </c>
      <c r="C33" s="4" t="s">
        <v>39</v>
      </c>
      <c r="D33" s="5">
        <f>D34+D35</f>
        <v>58.38</v>
      </c>
      <c r="E33" s="9">
        <f t="shared" si="0"/>
        <v>0.04090211656893037</v>
      </c>
      <c r="F33" s="5">
        <f>F34+F35</f>
        <v>47.13</v>
      </c>
      <c r="G33" s="9">
        <f t="shared" si="1"/>
        <v>0.031796899245726006</v>
      </c>
    </row>
    <row r="34" spans="1:7" ht="31.5">
      <c r="A34" s="10"/>
      <c r="B34" s="11">
        <v>5.1</v>
      </c>
      <c r="C34" s="15" t="s">
        <v>70</v>
      </c>
      <c r="D34" s="6">
        <v>58.38</v>
      </c>
      <c r="E34" s="14">
        <f t="shared" si="0"/>
        <v>0.04090211656893037</v>
      </c>
      <c r="F34" s="6">
        <v>47.13</v>
      </c>
      <c r="G34" s="14">
        <f t="shared" si="1"/>
        <v>0.031796899245726006</v>
      </c>
    </row>
    <row r="35" spans="1:7" ht="65.25" customHeight="1">
      <c r="A35" s="10"/>
      <c r="B35" s="27">
        <v>5.2</v>
      </c>
      <c r="C35" s="15" t="s">
        <v>71</v>
      </c>
      <c r="D35" s="6">
        <v>0</v>
      </c>
      <c r="E35" s="14">
        <f t="shared" si="0"/>
        <v>0</v>
      </c>
      <c r="F35" s="6">
        <v>0</v>
      </c>
      <c r="G35" s="14">
        <f t="shared" si="1"/>
        <v>0</v>
      </c>
    </row>
    <row r="36" spans="1:8" ht="15" customHeight="1">
      <c r="A36" s="10"/>
      <c r="B36" s="18">
        <v>6</v>
      </c>
      <c r="C36" s="4" t="s">
        <v>40</v>
      </c>
      <c r="D36" s="5">
        <f>D7+D20+D23+D32+D33</f>
        <v>14422.79</v>
      </c>
      <c r="E36" s="9">
        <f t="shared" si="0"/>
        <v>10.104875605159357</v>
      </c>
      <c r="F36" s="5">
        <f>F7+F20+F23+F32+F33</f>
        <v>11426.03</v>
      </c>
      <c r="G36" s="9">
        <f t="shared" si="1"/>
        <v>7.708727449366491</v>
      </c>
      <c r="H36"/>
    </row>
    <row r="37" spans="1:7" ht="17.25" customHeight="1">
      <c r="A37" s="10"/>
      <c r="B37" s="19">
        <v>7</v>
      </c>
      <c r="C37" s="12" t="s">
        <v>41</v>
      </c>
      <c r="D37" s="5">
        <v>721.14</v>
      </c>
      <c r="E37" s="9">
        <f t="shared" si="0"/>
        <v>0.5052441305672909</v>
      </c>
      <c r="F37" s="5">
        <v>571.3</v>
      </c>
      <c r="G37" s="9">
        <f t="shared" si="1"/>
        <v>0.38543536047280424</v>
      </c>
    </row>
    <row r="38" spans="1:7" ht="26.25" customHeight="1">
      <c r="A38" s="10"/>
      <c r="B38" s="11">
        <v>7.1</v>
      </c>
      <c r="C38" s="15" t="s">
        <v>72</v>
      </c>
      <c r="D38" s="6">
        <v>672.55</v>
      </c>
      <c r="E38" s="14">
        <f t="shared" si="0"/>
        <v>0.4712010705452915</v>
      </c>
      <c r="F38" s="6">
        <v>532.86</v>
      </c>
      <c r="G38" s="14">
        <f t="shared" si="1"/>
        <v>0.3595012886076291</v>
      </c>
    </row>
    <row r="39" spans="1:7" ht="45" customHeight="1">
      <c r="A39" s="10"/>
      <c r="B39" s="11">
        <v>7.2</v>
      </c>
      <c r="C39" s="15" t="s">
        <v>73</v>
      </c>
      <c r="D39" s="6">
        <v>48.59</v>
      </c>
      <c r="E39" s="28">
        <f>E40+E41</f>
        <v>0.03404306002199943</v>
      </c>
      <c r="F39" s="6">
        <v>38.44</v>
      </c>
      <c r="G39" s="22">
        <f>G40+G41</f>
        <v>0.02593407186517521</v>
      </c>
    </row>
    <row r="40" spans="1:7" ht="17.25" customHeight="1">
      <c r="A40" s="10"/>
      <c r="B40" s="11" t="s">
        <v>74</v>
      </c>
      <c r="C40" s="8" t="s">
        <v>42</v>
      </c>
      <c r="D40" s="22">
        <v>8.75</v>
      </c>
      <c r="E40" s="14">
        <f>D40/D$45</f>
        <v>0.006130413154815702</v>
      </c>
      <c r="F40" s="22">
        <v>6.92</v>
      </c>
      <c r="G40" s="14">
        <f>F40/F$45</f>
        <v>0.004668672666675662</v>
      </c>
    </row>
    <row r="41" spans="1:7" ht="19.5" customHeight="1">
      <c r="A41" s="10"/>
      <c r="B41" s="11" t="s">
        <v>75</v>
      </c>
      <c r="C41" s="8" t="s">
        <v>46</v>
      </c>
      <c r="D41" s="22">
        <v>39.84</v>
      </c>
      <c r="E41" s="14">
        <f>D41/D$45</f>
        <v>0.027912646867183727</v>
      </c>
      <c r="F41" s="22">
        <v>31.52</v>
      </c>
      <c r="G41" s="14">
        <f>F41/F$45</f>
        <v>0.021265399198499547</v>
      </c>
    </row>
    <row r="42" spans="1:7" ht="68.25" customHeight="1">
      <c r="A42" s="10"/>
      <c r="B42" s="18">
        <v>8</v>
      </c>
      <c r="C42" s="23" t="s">
        <v>76</v>
      </c>
      <c r="D42" s="29">
        <f>D36+D37</f>
        <v>15143.93</v>
      </c>
      <c r="E42" s="29"/>
      <c r="F42" s="29">
        <f>F36+F37</f>
        <v>11997.33</v>
      </c>
      <c r="G42" s="29"/>
    </row>
    <row r="43" spans="1:7" ht="80.25" customHeight="1">
      <c r="A43" s="10"/>
      <c r="B43" s="18">
        <v>9</v>
      </c>
      <c r="C43" s="23" t="s">
        <v>77</v>
      </c>
      <c r="D43" s="31">
        <f>D42/D45</f>
        <v>10.610119735726647</v>
      </c>
      <c r="E43" s="31"/>
      <c r="F43" s="31">
        <f>F42/F45</f>
        <v>8.094162809839295</v>
      </c>
      <c r="G43" s="31"/>
    </row>
    <row r="44" spans="1:7" ht="80.25" customHeight="1">
      <c r="A44" s="10"/>
      <c r="B44" s="16">
        <v>9.1</v>
      </c>
      <c r="C44" s="23" t="s">
        <v>78</v>
      </c>
      <c r="D44" s="32">
        <f>D43*1.2</f>
        <v>12.732143682871977</v>
      </c>
      <c r="E44" s="32"/>
      <c r="F44" s="32">
        <f>F43*1.2</f>
        <v>9.712995371807153</v>
      </c>
      <c r="G44" s="32"/>
    </row>
    <row r="45" spans="1:7" ht="14.25" customHeight="1">
      <c r="A45" s="10"/>
      <c r="B45" s="18">
        <v>10</v>
      </c>
      <c r="C45" s="4" t="s">
        <v>52</v>
      </c>
      <c r="D45" s="29">
        <v>1427.31</v>
      </c>
      <c r="E45" s="29"/>
      <c r="F45" s="29">
        <v>1482.22</v>
      </c>
      <c r="G45" s="29"/>
    </row>
    <row r="46" spans="1:7" ht="15.75">
      <c r="A46" s="10"/>
      <c r="B46" s="24"/>
      <c r="C46" s="25"/>
      <c r="D46" s="25"/>
      <c r="E46" s="25"/>
      <c r="F46" s="25"/>
      <c r="G46" s="25"/>
    </row>
    <row r="47" spans="1:8" ht="12.75" customHeight="1">
      <c r="A47" s="10"/>
      <c r="B47" s="26"/>
      <c r="C47" s="26" t="s">
        <v>79</v>
      </c>
      <c r="D47" s="26"/>
      <c r="E47" s="26"/>
      <c r="F47" s="26"/>
      <c r="G47" s="26"/>
      <c r="H47" s="26"/>
    </row>
  </sheetData>
  <sheetProtection selectLockedCells="1" selectUnlockedCells="1"/>
  <mergeCells count="14">
    <mergeCell ref="D1:G1"/>
    <mergeCell ref="B2:G3"/>
    <mergeCell ref="B5:B6"/>
    <mergeCell ref="C5:C6"/>
    <mergeCell ref="D5:E5"/>
    <mergeCell ref="F5:G5"/>
    <mergeCell ref="D45:E45"/>
    <mergeCell ref="F45:G45"/>
    <mergeCell ref="D42:E42"/>
    <mergeCell ref="F42:G42"/>
    <mergeCell ref="D43:E43"/>
    <mergeCell ref="F43:G43"/>
    <mergeCell ref="D44:E44"/>
    <mergeCell ref="F44:G44"/>
  </mergeCells>
  <printOptions/>
  <pageMargins left="0.3937007874015748" right="0.3937007874015748" top="0.7874015748031497" bottom="0.3937007874015748" header="0.5118110236220472" footer="0.5118110236220472"/>
  <pageSetup fitToHeight="2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Natalia</dc:creator>
  <cp:keywords/>
  <dc:description/>
  <cp:lastModifiedBy>Natalia</cp:lastModifiedBy>
  <cp:lastPrinted>2017-08-17T08:27:00Z</cp:lastPrinted>
  <dcterms:created xsi:type="dcterms:W3CDTF">2017-08-17T07:52:15Z</dcterms:created>
  <dcterms:modified xsi:type="dcterms:W3CDTF">2017-08-17T08:28:46Z</dcterms:modified>
  <cp:category/>
  <cp:version/>
  <cp:contentType/>
  <cp:contentStatus/>
</cp:coreProperties>
</file>