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централізоване водопостачання т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<sst xmlns="http://schemas.openxmlformats.org/spreadsheetml/2006/main" count="68" uniqueCount="57">
  <si>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   Структура тарифів на послуги з централізованого водопостачання  та  централізованого водовідведення     комунального підприємства «Чорноморськводоканал» Чорноморської міської ради Одеського району Одеської області</t>
  </si>
  <si>
    <t>Без ПДВ</t>
  </si>
  <si>
    <t>№ п/п</t>
  </si>
  <si>
    <t>Найменування показників</t>
  </si>
  <si>
    <t>Централізоване водопостачання</t>
  </si>
  <si>
    <t>Централізоване водовідведення</t>
  </si>
  <si>
    <t>тис.грн.  На рік</t>
  </si>
  <si>
    <t>грн./м3</t>
  </si>
  <si>
    <t>тис.грн. На рік</t>
  </si>
  <si>
    <t>Виробнича собівартість, у тому числі:</t>
  </si>
  <si>
    <t>прямі матеріальні витрати, у тому числі:</t>
  </si>
  <si>
    <t>1,1,1</t>
  </si>
  <si>
    <t>електроенергія</t>
  </si>
  <si>
    <t>1,1,2</t>
  </si>
  <si>
    <t>витрати на придбання води в інших суб'єктів господарювання/очищення власних стічних вод іншими суб'єктами господарювання</t>
  </si>
  <si>
    <t>1,1,3</t>
  </si>
  <si>
    <t>витрати на реагенти</t>
  </si>
  <si>
    <t>1,1,4</t>
  </si>
  <si>
    <t>матеріали, запасні частинита інші  матеріальні ресурси  (в т.ч. ремонти)</t>
  </si>
  <si>
    <t>прямі витрати на оплату праці</t>
  </si>
  <si>
    <t>інші прямі витрати, у тому числі:</t>
  </si>
  <si>
    <t>1,3,1,</t>
  </si>
  <si>
    <t>відрахування на соціальні заходи</t>
  </si>
  <si>
    <t>1,3,2</t>
  </si>
  <si>
    <t>амортизаційні відрахування</t>
  </si>
  <si>
    <t>1,3,3</t>
  </si>
  <si>
    <t>підкачка води сторонніми організаціми</t>
  </si>
  <si>
    <t>1,3,4</t>
  </si>
  <si>
    <t>інші прямі витрати</t>
  </si>
  <si>
    <t>Загальновиробничі витрати, у тому числі</t>
  </si>
  <si>
    <t>1,4,1</t>
  </si>
  <si>
    <t>витрати на оплату праці</t>
  </si>
  <si>
    <t>1,4,2</t>
  </si>
  <si>
    <t>1,4,3</t>
  </si>
  <si>
    <t>1,4,4</t>
  </si>
  <si>
    <t>інші витрати</t>
  </si>
  <si>
    <t>Адміністративні витрати, у тому числі:</t>
  </si>
  <si>
    <t>Витрати на збут, у тому числі</t>
  </si>
  <si>
    <t>Інші операційні витрати</t>
  </si>
  <si>
    <t>Фінансові витрати</t>
  </si>
  <si>
    <t>Повна собівартість</t>
  </si>
  <si>
    <t>Планований прибуток , у тому числі на:</t>
  </si>
  <si>
    <t>-здійснення заходів інвестиційної програми</t>
  </si>
  <si>
    <t xml:space="preserve">-погашення основної суми запозичень(кредитів/позик) та/або інвестування за рахунок власного капіталу в необоротні матеріальні та нематеріальні активи для провадження ліцензованої діяльності </t>
  </si>
  <si>
    <t xml:space="preserve">-забезпечення необхідного рівня прибутковості капіталу власників (нарахування  дивідендів)-частина чистого прибутку </t>
  </si>
  <si>
    <t>-відрахування до резервного капіталу</t>
  </si>
  <si>
    <t xml:space="preserve">-відшкодування витрат з податку на прибуток </t>
  </si>
  <si>
    <t>-забезпечення обігових коштів</t>
  </si>
  <si>
    <t>Витрати на відшкодування втрат</t>
  </si>
  <si>
    <t>Вартість централізованого водопостачання/водовідведення, тис.грн.</t>
  </si>
  <si>
    <t>Тариф споживачам, які є  суб'єктами господарювання у сфері централізованого водопостачання/водовідведення, грн./м3     (без ПДВ)</t>
  </si>
  <si>
    <t>Тариф споживачам, які є суб'єктами господарювання у сфері централізованого водопостачання/   водовідведення,    грн./м3    (з ПДВ)</t>
  </si>
  <si>
    <t>Тариф споживачам, які не  є суб'єктами господарювання у сфері централіованого водопостачання/водовідведення, грн./м3       (без ПДВ)</t>
  </si>
  <si>
    <t>Тариф споживачам, які не  є суб'єктами господарювання у сфері централізованого водопостачання/водовідведення, грн./м3         (з ПДВ)</t>
  </si>
  <si>
    <t>Обсяг реалізації, тис.м3</t>
  </si>
  <si>
    <t>Обсяг реалізації споживачам, які є суб'єктами господарювання у сфері централізованого водопостачання/водовідведення, тис.м3</t>
  </si>
  <si>
    <t>Обсяг реалізації споживачам, які не є суб'єктами господарювання у сфері централізованого водопостачання/водовідведення, тис.м3, в т.ч.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</si>
</sst>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00"/>
    <numFmt numFmtId="167" formatCode="0.0"/>
    <numFmt numFmtId="168" formatCode="0"/>
    <numFmt numFmtId="169" formatCode="0.000"/>
    <numFmt numFmtId="170" formatCode="0.00"/>
  </numFmts>
  <fonts count="7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.8"/>
      <name val="Times New Roman"/>
      <family val="1"/>
    </font>
    <font>
      <b/>
      <sz val="7.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2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left"/>
    </xf>
    <xf numFmtId="164" fontId="4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7" fontId="4" fillId="0" borderId="1" xfId="0" applyNumberFormat="1" applyFont="1" applyBorder="1" applyAlignment="1">
      <alignment horizontal="left"/>
    </xf>
    <xf numFmtId="167" fontId="2" fillId="0" borderId="0" xfId="0" applyNumberFormat="1" applyFont="1" applyAlignment="1">
      <alignment horizontal="center"/>
    </xf>
    <xf numFmtId="168" fontId="4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7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justify"/>
    </xf>
    <xf numFmtId="164" fontId="6" fillId="0" borderId="1" xfId="0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164" fontId="4" fillId="0" borderId="1" xfId="0" applyFont="1" applyBorder="1" applyAlignment="1">
      <alignment horizontal="justify" wrapText="1"/>
    </xf>
    <xf numFmtId="164" fontId="2" fillId="0" borderId="0" xfId="0" applyFont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left"/>
    </xf>
    <xf numFmtId="170" fontId="2" fillId="2" borderId="1" xfId="0" applyNumberFormat="1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1" fillId="0" borderId="0" xfId="0" applyFont="1" applyAlignment="1">
      <alignment horizontal="justify"/>
    </xf>
    <xf numFmtId="167" fontId="6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justify" wrapText="1"/>
    </xf>
    <xf numFmtId="167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28" zoomScaleNormal="128" zoomScaleSheetLayoutView="100" workbookViewId="0" topLeftCell="A1">
      <selection activeCell="I5" sqref="I5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38.421875" style="0" customWidth="1"/>
    <col min="4" max="4" width="13.8515625" style="0" customWidth="1"/>
    <col min="5" max="5" width="13.57421875" style="0" customWidth="1"/>
    <col min="6" max="6" width="12.28125" style="0" customWidth="1"/>
    <col min="7" max="7" width="13.00390625" style="0" customWidth="1"/>
    <col min="8" max="8" width="9.421875" style="0" customWidth="1"/>
    <col min="9" max="12" width="11.57421875" style="0" customWidth="1"/>
    <col min="13" max="13" width="6.8515625" style="0" customWidth="1"/>
    <col min="14" max="14" width="9.57421875" style="0" customWidth="1"/>
    <col min="15" max="15" width="9.7109375" style="0" customWidth="1"/>
    <col min="16" max="16" width="10.00390625" style="0" customWidth="1"/>
    <col min="17" max="17" width="6.7109375" style="0" customWidth="1"/>
    <col min="18" max="18" width="10.00390625" style="0" customWidth="1"/>
    <col min="19" max="16384" width="11.57421875" style="0" customWidth="1"/>
  </cols>
  <sheetData>
    <row r="1" spans="2:8" ht="14.25" customHeight="1">
      <c r="B1" s="1"/>
      <c r="C1" s="2" t="s">
        <v>0</v>
      </c>
      <c r="D1" s="2"/>
      <c r="E1" s="2"/>
      <c r="F1" s="2"/>
      <c r="G1" s="2"/>
      <c r="H1" s="3"/>
    </row>
    <row r="2" spans="2:8" ht="22.5" customHeight="1">
      <c r="B2" s="1"/>
      <c r="C2" s="2"/>
      <c r="D2" s="2"/>
      <c r="E2" s="2"/>
      <c r="F2" s="2"/>
      <c r="G2" s="2"/>
      <c r="H2" s="3"/>
    </row>
    <row r="3" spans="2:8" ht="14.25">
      <c r="B3" s="1"/>
      <c r="C3" s="4"/>
      <c r="D3" s="1"/>
      <c r="E3" s="1"/>
      <c r="F3" s="1"/>
      <c r="G3" s="5" t="s">
        <v>1</v>
      </c>
      <c r="H3" s="3"/>
    </row>
    <row r="4" spans="2:8" ht="14.25">
      <c r="B4" s="6" t="s">
        <v>2</v>
      </c>
      <c r="C4" s="7" t="s">
        <v>3</v>
      </c>
      <c r="D4" s="7" t="s">
        <v>4</v>
      </c>
      <c r="E4" s="7"/>
      <c r="F4" s="7" t="s">
        <v>5</v>
      </c>
      <c r="G4" s="7"/>
      <c r="H4" s="1"/>
    </row>
    <row r="5" spans="2:8" ht="14.25">
      <c r="B5" s="6"/>
      <c r="C5" s="6"/>
      <c r="D5" s="8" t="s">
        <v>6</v>
      </c>
      <c r="E5" s="8" t="s">
        <v>7</v>
      </c>
      <c r="F5" s="8" t="s">
        <v>8</v>
      </c>
      <c r="G5" s="8" t="s">
        <v>7</v>
      </c>
      <c r="H5" s="1"/>
    </row>
    <row r="6" spans="2:12" ht="14.25">
      <c r="B6" s="9">
        <v>1</v>
      </c>
      <c r="C6" s="10" t="s">
        <v>9</v>
      </c>
      <c r="D6" s="11">
        <f>D7+D12+D13+D18</f>
        <v>76642.4</v>
      </c>
      <c r="E6" s="12">
        <f>D6/D49</f>
        <v>16.341663113006394</v>
      </c>
      <c r="F6" s="13">
        <f>F7+F12+F13+F18</f>
        <v>48828.2</v>
      </c>
      <c r="G6" s="12">
        <f aca="true" t="shared" si="0" ref="G6:G43">F6/F$49</f>
        <v>14.48908011869436</v>
      </c>
      <c r="H6" s="1"/>
      <c r="I6" s="3"/>
      <c r="J6" s="3"/>
      <c r="K6" s="3"/>
      <c r="L6" s="3"/>
    </row>
    <row r="7" spans="1:12" ht="14.25">
      <c r="A7" s="14"/>
      <c r="B7" s="15">
        <v>1.1</v>
      </c>
      <c r="C7" s="16" t="s">
        <v>10</v>
      </c>
      <c r="D7" s="13">
        <f>D8+D9+D10+D11</f>
        <v>43739.9</v>
      </c>
      <c r="E7" s="12">
        <f aca="true" t="shared" si="1" ref="E7:E43">D7/D$49</f>
        <v>9.326204690831556</v>
      </c>
      <c r="F7" s="13">
        <f>F8+F9+F10+F11</f>
        <v>17330.3</v>
      </c>
      <c r="G7" s="12">
        <f t="shared" si="0"/>
        <v>5.142522255192878</v>
      </c>
      <c r="H7" s="1"/>
      <c r="I7" s="3"/>
      <c r="J7" s="3"/>
      <c r="K7" s="3"/>
      <c r="L7" s="3"/>
    </row>
    <row r="8" spans="1:12" ht="14.25">
      <c r="A8" s="14"/>
      <c r="B8" s="17" t="s">
        <v>11</v>
      </c>
      <c r="C8" s="10" t="s">
        <v>12</v>
      </c>
      <c r="D8" s="18">
        <v>4773</v>
      </c>
      <c r="E8" s="19">
        <f t="shared" si="1"/>
        <v>1.0176972281449894</v>
      </c>
      <c r="F8" s="20">
        <v>15174.4</v>
      </c>
      <c r="G8" s="19">
        <f t="shared" si="0"/>
        <v>4.5027893175074185</v>
      </c>
      <c r="H8" s="1"/>
      <c r="I8" s="3"/>
      <c r="J8" s="3"/>
      <c r="K8" s="3"/>
      <c r="L8" s="3"/>
    </row>
    <row r="9" spans="1:12" ht="30">
      <c r="A9" s="14"/>
      <c r="B9" s="17" t="s">
        <v>13</v>
      </c>
      <c r="C9" s="21" t="s">
        <v>14</v>
      </c>
      <c r="D9" s="18">
        <v>37908</v>
      </c>
      <c r="E9" s="19">
        <f t="shared" si="1"/>
        <v>8.08272921108742</v>
      </c>
      <c r="F9" s="18">
        <v>0</v>
      </c>
      <c r="G9" s="19">
        <f t="shared" si="0"/>
        <v>0</v>
      </c>
      <c r="H9" s="1"/>
      <c r="I9" s="3"/>
      <c r="J9" s="3"/>
      <c r="K9" s="3"/>
      <c r="L9" s="3"/>
    </row>
    <row r="10" spans="1:12" ht="14.25">
      <c r="A10" s="14"/>
      <c r="B10" s="17" t="s">
        <v>15</v>
      </c>
      <c r="C10" s="10" t="s">
        <v>16</v>
      </c>
      <c r="D10" s="18">
        <v>698.5</v>
      </c>
      <c r="E10" s="19">
        <f t="shared" si="1"/>
        <v>0.14893390191897654</v>
      </c>
      <c r="F10" s="18">
        <v>1801.3</v>
      </c>
      <c r="G10" s="19">
        <f t="shared" si="0"/>
        <v>0.5345103857566765</v>
      </c>
      <c r="H10" s="1"/>
      <c r="I10" s="3"/>
      <c r="J10" s="3"/>
      <c r="K10" s="3"/>
      <c r="L10" s="3"/>
    </row>
    <row r="11" spans="1:12" ht="21">
      <c r="A11" s="14"/>
      <c r="B11" s="15" t="s">
        <v>17</v>
      </c>
      <c r="C11" s="22" t="s">
        <v>18</v>
      </c>
      <c r="D11" s="18">
        <v>360.4</v>
      </c>
      <c r="E11" s="19">
        <f t="shared" si="1"/>
        <v>0.07684434968017056</v>
      </c>
      <c r="F11" s="18">
        <v>354.6</v>
      </c>
      <c r="G11" s="19">
        <f t="shared" si="0"/>
        <v>0.1052225519287834</v>
      </c>
      <c r="H11" s="1"/>
      <c r="I11" s="3"/>
      <c r="J11" s="3"/>
      <c r="K11" s="3"/>
      <c r="L11" s="3"/>
    </row>
    <row r="12" spans="1:12" ht="14.25">
      <c r="A12" s="14"/>
      <c r="B12" s="23">
        <v>1.2</v>
      </c>
      <c r="C12" s="6" t="s">
        <v>19</v>
      </c>
      <c r="D12" s="13">
        <v>6464.9</v>
      </c>
      <c r="E12" s="12">
        <f t="shared" si="1"/>
        <v>1.3784434968017056</v>
      </c>
      <c r="F12" s="13">
        <v>8151.5</v>
      </c>
      <c r="G12" s="12">
        <f t="shared" si="0"/>
        <v>2.4188427299703266</v>
      </c>
      <c r="H12" s="1"/>
      <c r="I12" s="3"/>
      <c r="J12" s="3"/>
      <c r="K12" s="3"/>
      <c r="L12" s="3"/>
    </row>
    <row r="13" spans="1:12" ht="14.25">
      <c r="A13" s="14"/>
      <c r="B13" s="23">
        <v>1.3</v>
      </c>
      <c r="C13" s="6" t="s">
        <v>20</v>
      </c>
      <c r="D13" s="13">
        <f>D14+D15+D16+D17</f>
        <v>7553</v>
      </c>
      <c r="E13" s="12">
        <f t="shared" si="1"/>
        <v>1.6104477611940298</v>
      </c>
      <c r="F13" s="13">
        <f>F14+F15+F16+F17</f>
        <v>8659.800000000001</v>
      </c>
      <c r="G13" s="12">
        <f t="shared" si="0"/>
        <v>2.5696735905044514</v>
      </c>
      <c r="H13" s="1"/>
      <c r="I13" s="3"/>
      <c r="J13" s="3"/>
      <c r="K13" s="3"/>
      <c r="L13" s="3"/>
    </row>
    <row r="14" spans="1:12" ht="14.25">
      <c r="A14" s="14"/>
      <c r="B14" s="15" t="s">
        <v>21</v>
      </c>
      <c r="C14" s="10" t="s">
        <v>22</v>
      </c>
      <c r="D14" s="18">
        <v>1422.3</v>
      </c>
      <c r="E14" s="19">
        <f t="shared" si="1"/>
        <v>0.3032622601279318</v>
      </c>
      <c r="F14" s="18">
        <v>1793.3</v>
      </c>
      <c r="G14" s="19">
        <f t="shared" si="0"/>
        <v>0.5321364985163205</v>
      </c>
      <c r="H14" s="1"/>
      <c r="I14" s="3"/>
      <c r="J14" s="3"/>
      <c r="K14" s="3"/>
      <c r="L14" s="3"/>
    </row>
    <row r="15" spans="1:12" ht="14.25">
      <c r="A15" s="14"/>
      <c r="B15" s="15" t="s">
        <v>23</v>
      </c>
      <c r="C15" s="10" t="s">
        <v>24</v>
      </c>
      <c r="D15" s="18">
        <v>5290.4</v>
      </c>
      <c r="E15" s="19">
        <f t="shared" si="1"/>
        <v>1.1280170575692963</v>
      </c>
      <c r="F15" s="18">
        <v>6306.6</v>
      </c>
      <c r="G15" s="19">
        <f t="shared" si="0"/>
        <v>1.8713946587537094</v>
      </c>
      <c r="H15" s="1"/>
      <c r="I15" s="3"/>
      <c r="J15" s="3"/>
      <c r="K15" s="3"/>
      <c r="L15" s="3"/>
    </row>
    <row r="16" spans="1:12" ht="14.25">
      <c r="A16" s="14"/>
      <c r="B16" s="15" t="s">
        <v>25</v>
      </c>
      <c r="C16" s="10" t="s">
        <v>26</v>
      </c>
      <c r="D16" s="18">
        <v>0</v>
      </c>
      <c r="E16" s="19">
        <f t="shared" si="1"/>
        <v>0</v>
      </c>
      <c r="F16" s="18">
        <v>0</v>
      </c>
      <c r="G16" s="19">
        <f t="shared" si="0"/>
        <v>0</v>
      </c>
      <c r="H16" s="1"/>
      <c r="I16" s="3"/>
      <c r="J16" s="3"/>
      <c r="K16" s="3"/>
      <c r="L16" s="3"/>
    </row>
    <row r="17" spans="1:12" ht="14.25">
      <c r="A17" s="14"/>
      <c r="B17" s="15" t="s">
        <v>27</v>
      </c>
      <c r="C17" s="10" t="s">
        <v>28</v>
      </c>
      <c r="D17" s="18">
        <v>840.3</v>
      </c>
      <c r="E17" s="19">
        <f t="shared" si="1"/>
        <v>0.1791684434968017</v>
      </c>
      <c r="F17" s="18">
        <v>559.9</v>
      </c>
      <c r="G17" s="19">
        <f t="shared" si="0"/>
        <v>0.16614243323442135</v>
      </c>
      <c r="H17" s="1"/>
      <c r="I17" s="3"/>
      <c r="J17" s="3"/>
      <c r="K17" s="3"/>
      <c r="L17" s="3"/>
    </row>
    <row r="18" spans="1:12" ht="14.25">
      <c r="A18" s="14"/>
      <c r="B18" s="23">
        <v>1.4</v>
      </c>
      <c r="C18" s="6" t="s">
        <v>29</v>
      </c>
      <c r="D18" s="24">
        <f>D19+D20+D21+D22</f>
        <v>18884.6</v>
      </c>
      <c r="E18" s="12">
        <f t="shared" si="1"/>
        <v>4.026567164179104</v>
      </c>
      <c r="F18" s="11">
        <f>F19+F20+F21+F22</f>
        <v>14686.600000000002</v>
      </c>
      <c r="G18" s="19">
        <f t="shared" si="0"/>
        <v>4.358041543026707</v>
      </c>
      <c r="H18" s="1"/>
      <c r="I18" s="3"/>
      <c r="J18" s="3"/>
      <c r="K18" s="3"/>
      <c r="L18" s="3"/>
    </row>
    <row r="19" spans="1:12" ht="14.25">
      <c r="A19" s="14"/>
      <c r="B19" s="15" t="s">
        <v>30</v>
      </c>
      <c r="C19" s="10" t="s">
        <v>31</v>
      </c>
      <c r="D19" s="18">
        <v>10196.7</v>
      </c>
      <c r="E19" s="19">
        <f t="shared" si="1"/>
        <v>2.1741364605543714</v>
      </c>
      <c r="F19" s="18">
        <v>8037.1</v>
      </c>
      <c r="G19" s="19">
        <f t="shared" si="0"/>
        <v>2.3848961424332344</v>
      </c>
      <c r="H19" s="1"/>
      <c r="I19" s="3"/>
      <c r="J19" s="3"/>
      <c r="K19" s="3"/>
      <c r="L19" s="3"/>
    </row>
    <row r="20" spans="1:12" ht="14.25">
      <c r="A20" s="14"/>
      <c r="B20" s="15" t="s">
        <v>32</v>
      </c>
      <c r="C20" s="10" t="s">
        <v>22</v>
      </c>
      <c r="D20" s="18">
        <v>2243.3</v>
      </c>
      <c r="E20" s="19">
        <f t="shared" si="1"/>
        <v>0.47831556503198297</v>
      </c>
      <c r="F20" s="18">
        <v>1768.2</v>
      </c>
      <c r="G20" s="19">
        <f t="shared" si="0"/>
        <v>0.5246884272997033</v>
      </c>
      <c r="H20" s="1"/>
      <c r="I20" s="3"/>
      <c r="J20" s="3"/>
      <c r="K20" s="3"/>
      <c r="L20" s="3"/>
    </row>
    <row r="21" spans="1:12" ht="14.25">
      <c r="A21" s="14"/>
      <c r="B21" s="15" t="s">
        <v>33</v>
      </c>
      <c r="C21" s="10" t="s">
        <v>24</v>
      </c>
      <c r="D21" s="18">
        <v>538.2</v>
      </c>
      <c r="E21" s="19">
        <f t="shared" si="1"/>
        <v>0.11475479744136462</v>
      </c>
      <c r="F21" s="18">
        <v>180.5</v>
      </c>
      <c r="G21" s="19">
        <f t="shared" si="0"/>
        <v>0.05356083086053413</v>
      </c>
      <c r="H21" s="1"/>
      <c r="I21" s="3"/>
      <c r="J21" s="3"/>
      <c r="K21" s="3"/>
      <c r="L21" s="3"/>
    </row>
    <row r="22" spans="1:12" ht="14.25">
      <c r="A22" s="14"/>
      <c r="B22" s="15" t="s">
        <v>34</v>
      </c>
      <c r="C22" s="10" t="s">
        <v>35</v>
      </c>
      <c r="D22" s="18">
        <v>5906.4</v>
      </c>
      <c r="E22" s="19">
        <f t="shared" si="1"/>
        <v>1.2593603411513858</v>
      </c>
      <c r="F22" s="18">
        <v>4700.8</v>
      </c>
      <c r="G22" s="19">
        <f t="shared" si="0"/>
        <v>1.3948961424332345</v>
      </c>
      <c r="H22" s="1"/>
      <c r="I22" s="3"/>
      <c r="J22" s="3"/>
      <c r="K22" s="3"/>
      <c r="L22" s="3"/>
    </row>
    <row r="23" spans="1:12" ht="14.25">
      <c r="A23" s="14"/>
      <c r="B23" s="25">
        <v>2</v>
      </c>
      <c r="C23" s="6" t="s">
        <v>36</v>
      </c>
      <c r="D23" s="13">
        <f>D24+D25+D26+D27</f>
        <v>4247.099999999999</v>
      </c>
      <c r="E23" s="12">
        <f t="shared" si="1"/>
        <v>0.9055650319829424</v>
      </c>
      <c r="F23" s="13">
        <f>F24+F25+F26+F27</f>
        <v>2705.8</v>
      </c>
      <c r="G23" s="19">
        <f t="shared" si="0"/>
        <v>0.8029080118694363</v>
      </c>
      <c r="H23" s="1"/>
      <c r="I23" s="3"/>
      <c r="J23" s="3"/>
      <c r="K23" s="3"/>
      <c r="L23" s="3"/>
    </row>
    <row r="24" spans="1:12" ht="14.25">
      <c r="A24" s="14"/>
      <c r="B24" s="15">
        <v>2.1</v>
      </c>
      <c r="C24" s="10" t="s">
        <v>31</v>
      </c>
      <c r="D24" s="18">
        <v>2724.1</v>
      </c>
      <c r="E24" s="19">
        <f t="shared" si="1"/>
        <v>0.5808315565031983</v>
      </c>
      <c r="F24" s="18">
        <v>1735.5</v>
      </c>
      <c r="G24" s="19">
        <f t="shared" si="0"/>
        <v>0.5149851632047477</v>
      </c>
      <c r="H24" s="1"/>
      <c r="I24" s="3"/>
      <c r="J24" s="3"/>
      <c r="K24" s="3"/>
      <c r="L24" s="3"/>
    </row>
    <row r="25" spans="1:12" ht="14.25">
      <c r="A25" s="14"/>
      <c r="B25" s="15">
        <v>2.2</v>
      </c>
      <c r="C25" s="10" t="s">
        <v>22</v>
      </c>
      <c r="D25" s="18">
        <v>599.3</v>
      </c>
      <c r="E25" s="19">
        <f t="shared" si="1"/>
        <v>0.1277825159914712</v>
      </c>
      <c r="F25" s="18">
        <v>381.8</v>
      </c>
      <c r="G25" s="19">
        <f t="shared" si="0"/>
        <v>0.11329376854599407</v>
      </c>
      <c r="H25" s="1"/>
      <c r="I25" s="3"/>
      <c r="J25" s="3"/>
      <c r="K25" s="3"/>
      <c r="L25" s="3"/>
    </row>
    <row r="26" spans="1:12" ht="14.25">
      <c r="A26" s="14"/>
      <c r="B26" s="15">
        <v>2.3</v>
      </c>
      <c r="C26" s="10" t="s">
        <v>24</v>
      </c>
      <c r="D26" s="18">
        <v>127.5</v>
      </c>
      <c r="E26" s="19">
        <f t="shared" si="1"/>
        <v>0.027185501066098083</v>
      </c>
      <c r="F26" s="18">
        <v>81.2</v>
      </c>
      <c r="G26" s="19">
        <f t="shared" si="0"/>
        <v>0.024094955489614243</v>
      </c>
      <c r="H26" s="1"/>
      <c r="I26" s="3"/>
      <c r="J26" s="3"/>
      <c r="K26" s="3"/>
      <c r="L26" s="3"/>
    </row>
    <row r="27" spans="2:12" ht="14.25">
      <c r="B27" s="15">
        <v>2.4</v>
      </c>
      <c r="C27" s="10" t="s">
        <v>35</v>
      </c>
      <c r="D27" s="18">
        <v>796.2</v>
      </c>
      <c r="E27" s="19">
        <f t="shared" si="1"/>
        <v>0.16976545842217486</v>
      </c>
      <c r="F27" s="18">
        <v>507.3</v>
      </c>
      <c r="G27" s="19">
        <f t="shared" si="0"/>
        <v>0.1505341246290801</v>
      </c>
      <c r="H27" s="1"/>
      <c r="I27" s="3"/>
      <c r="J27" s="3"/>
      <c r="K27" s="3"/>
      <c r="L27" s="3"/>
    </row>
    <row r="28" spans="1:12" ht="14.25">
      <c r="A28" s="14"/>
      <c r="B28" s="25">
        <v>3</v>
      </c>
      <c r="C28" s="6" t="s">
        <v>37</v>
      </c>
      <c r="D28" s="13">
        <f>D29+D30+D31+D32</f>
        <v>1334.9</v>
      </c>
      <c r="E28" s="12">
        <f t="shared" si="1"/>
        <v>0.2846268656716418</v>
      </c>
      <c r="F28" s="13">
        <f>F29+F30+F31+F32</f>
        <v>850.5</v>
      </c>
      <c r="G28" s="19">
        <f t="shared" si="0"/>
        <v>0.2523738872403561</v>
      </c>
      <c r="H28" s="1"/>
      <c r="I28" s="3"/>
      <c r="J28" s="3"/>
      <c r="K28" s="3"/>
      <c r="L28" s="3"/>
    </row>
    <row r="29" spans="1:12" ht="14.25">
      <c r="A29" s="14"/>
      <c r="B29" s="15">
        <v>3.1</v>
      </c>
      <c r="C29" s="10" t="s">
        <v>31</v>
      </c>
      <c r="D29" s="18">
        <v>1094.2</v>
      </c>
      <c r="E29" s="19">
        <f t="shared" si="1"/>
        <v>0.2333049040511727</v>
      </c>
      <c r="F29" s="18">
        <v>697.1</v>
      </c>
      <c r="G29" s="19">
        <f t="shared" si="0"/>
        <v>0.2068545994065282</v>
      </c>
      <c r="H29" s="1"/>
      <c r="I29" s="3"/>
      <c r="J29" s="3"/>
      <c r="K29" s="3"/>
      <c r="L29" s="3"/>
    </row>
    <row r="30" spans="1:12" ht="14.25">
      <c r="A30" s="14"/>
      <c r="B30" s="15">
        <v>3.2</v>
      </c>
      <c r="C30" s="10" t="s">
        <v>22</v>
      </c>
      <c r="D30" s="18">
        <v>240.7</v>
      </c>
      <c r="E30" s="19">
        <f t="shared" si="1"/>
        <v>0.05132196162046908</v>
      </c>
      <c r="F30" s="18">
        <v>153.4</v>
      </c>
      <c r="G30" s="19">
        <f t="shared" si="0"/>
        <v>0.045519287833827894</v>
      </c>
      <c r="H30" s="1"/>
      <c r="I30" s="3"/>
      <c r="J30" s="3"/>
      <c r="K30" s="3"/>
      <c r="L30" s="3"/>
    </row>
    <row r="31" spans="1:12" ht="14.25">
      <c r="A31" s="14"/>
      <c r="B31" s="15">
        <v>3.3</v>
      </c>
      <c r="C31" s="10" t="s">
        <v>24</v>
      </c>
      <c r="D31" s="18">
        <v>0</v>
      </c>
      <c r="E31" s="19">
        <f t="shared" si="1"/>
        <v>0</v>
      </c>
      <c r="F31" s="18">
        <v>0</v>
      </c>
      <c r="G31" s="19">
        <f t="shared" si="0"/>
        <v>0</v>
      </c>
      <c r="H31" s="1"/>
      <c r="I31" s="3"/>
      <c r="J31" s="3"/>
      <c r="K31" s="3"/>
      <c r="L31" s="3"/>
    </row>
    <row r="32" spans="1:12" ht="14.25">
      <c r="A32" s="14"/>
      <c r="B32" s="15">
        <v>3.4</v>
      </c>
      <c r="C32" s="10" t="s">
        <v>35</v>
      </c>
      <c r="D32" s="18">
        <v>0</v>
      </c>
      <c r="E32" s="19">
        <f t="shared" si="1"/>
        <v>0</v>
      </c>
      <c r="F32" s="18">
        <v>0</v>
      </c>
      <c r="G32" s="19">
        <f t="shared" si="0"/>
        <v>0</v>
      </c>
      <c r="H32" s="1"/>
      <c r="I32" s="3"/>
      <c r="J32" s="3"/>
      <c r="K32" s="3"/>
      <c r="L32" s="3"/>
    </row>
    <row r="33" spans="1:12" ht="14.25">
      <c r="A33" s="14"/>
      <c r="B33" s="25">
        <v>4</v>
      </c>
      <c r="C33" s="6" t="s">
        <v>38</v>
      </c>
      <c r="D33" s="18">
        <v>0</v>
      </c>
      <c r="E33" s="19">
        <f t="shared" si="1"/>
        <v>0</v>
      </c>
      <c r="F33" s="18">
        <v>0</v>
      </c>
      <c r="G33" s="19">
        <f t="shared" si="0"/>
        <v>0</v>
      </c>
      <c r="H33" s="1"/>
      <c r="I33" s="3"/>
      <c r="J33" s="3"/>
      <c r="K33" s="3"/>
      <c r="L33" s="3"/>
    </row>
    <row r="34" spans="1:12" ht="14.25">
      <c r="A34" s="14"/>
      <c r="B34" s="25">
        <v>5</v>
      </c>
      <c r="C34" s="6" t="s">
        <v>39</v>
      </c>
      <c r="D34" s="18">
        <v>0</v>
      </c>
      <c r="E34" s="19">
        <f t="shared" si="1"/>
        <v>0</v>
      </c>
      <c r="F34" s="18">
        <v>0</v>
      </c>
      <c r="G34" s="19">
        <f t="shared" si="0"/>
        <v>0</v>
      </c>
      <c r="H34" s="1"/>
      <c r="I34" s="3"/>
      <c r="J34" s="3"/>
      <c r="K34" s="3"/>
      <c r="L34" s="3"/>
    </row>
    <row r="35" spans="1:12" ht="14.25">
      <c r="A35" s="14"/>
      <c r="B35" s="25">
        <v>6</v>
      </c>
      <c r="C35" s="6" t="s">
        <v>40</v>
      </c>
      <c r="D35" s="26">
        <f>D6+D23+D28+D33+D34</f>
        <v>82224.4</v>
      </c>
      <c r="E35" s="12">
        <f t="shared" si="1"/>
        <v>17.53185501066098</v>
      </c>
      <c r="F35" s="26">
        <f>F6+F23+F28+F33+F34</f>
        <v>52384.5</v>
      </c>
      <c r="G35" s="12">
        <f t="shared" si="0"/>
        <v>15.544362017804154</v>
      </c>
      <c r="H35" s="1"/>
      <c r="I35" s="3"/>
      <c r="J35" s="3"/>
      <c r="K35" s="3"/>
      <c r="L35" s="3"/>
    </row>
    <row r="36" spans="1:12" ht="14.25">
      <c r="A36" s="14"/>
      <c r="B36" s="27">
        <v>7</v>
      </c>
      <c r="C36" s="16" t="s">
        <v>41</v>
      </c>
      <c r="D36" s="26">
        <v>2359.383</v>
      </c>
      <c r="E36" s="12">
        <f t="shared" si="1"/>
        <v>0.503066737739872</v>
      </c>
      <c r="F36" s="26">
        <v>1503.143</v>
      </c>
      <c r="G36" s="12">
        <f t="shared" si="0"/>
        <v>0.4460364985163205</v>
      </c>
      <c r="H36" s="1"/>
      <c r="I36" s="3"/>
      <c r="J36" s="3"/>
      <c r="K36" s="3"/>
      <c r="L36" s="3"/>
    </row>
    <row r="37" spans="1:12" ht="14.25">
      <c r="A37" s="14"/>
      <c r="B37" s="28">
        <v>7.1</v>
      </c>
      <c r="C37" s="22" t="s">
        <v>42</v>
      </c>
      <c r="D37" s="29">
        <v>0</v>
      </c>
      <c r="E37" s="30">
        <f t="shared" si="1"/>
        <v>0</v>
      </c>
      <c r="F37" s="29">
        <v>0</v>
      </c>
      <c r="G37" s="30">
        <f t="shared" si="0"/>
        <v>0</v>
      </c>
      <c r="H37" s="1"/>
      <c r="I37" s="3"/>
      <c r="J37" s="3"/>
      <c r="K37" s="3"/>
      <c r="L37" s="3"/>
    </row>
    <row r="38" spans="1:12" ht="39">
      <c r="A38" s="14"/>
      <c r="B38" s="28">
        <v>7.2</v>
      </c>
      <c r="C38" s="22" t="s">
        <v>43</v>
      </c>
      <c r="D38" s="29">
        <v>0</v>
      </c>
      <c r="E38" s="30">
        <f t="shared" si="1"/>
        <v>0</v>
      </c>
      <c r="F38" s="29">
        <v>0</v>
      </c>
      <c r="G38" s="30">
        <f t="shared" si="0"/>
        <v>0</v>
      </c>
      <c r="H38" s="1"/>
      <c r="I38" s="3"/>
      <c r="J38" s="3"/>
      <c r="K38" s="3"/>
      <c r="L38" s="3"/>
    </row>
    <row r="39" spans="1:12" ht="30">
      <c r="A39" s="14"/>
      <c r="B39" s="28">
        <v>7.3</v>
      </c>
      <c r="C39" s="31" t="s">
        <v>44</v>
      </c>
      <c r="D39" s="29">
        <v>290.204</v>
      </c>
      <c r="E39" s="30">
        <f t="shared" si="1"/>
        <v>0.0618771855010661</v>
      </c>
      <c r="F39" s="29">
        <v>184.887</v>
      </c>
      <c r="G39" s="30">
        <f t="shared" si="0"/>
        <v>0.05486261127596439</v>
      </c>
      <c r="H39" s="1"/>
      <c r="I39" s="3"/>
      <c r="J39" s="3"/>
      <c r="K39" s="3"/>
      <c r="L39" s="3"/>
    </row>
    <row r="40" spans="1:12" ht="14.25">
      <c r="A40" s="14"/>
      <c r="B40" s="28">
        <v>7.4</v>
      </c>
      <c r="C40" s="10" t="s">
        <v>45</v>
      </c>
      <c r="D40" s="29">
        <v>0</v>
      </c>
      <c r="E40" s="30">
        <f t="shared" si="1"/>
        <v>0</v>
      </c>
      <c r="F40" s="29">
        <v>0</v>
      </c>
      <c r="G40" s="30">
        <f t="shared" si="0"/>
        <v>0</v>
      </c>
      <c r="H40" s="1"/>
      <c r="I40" s="3"/>
      <c r="J40" s="3"/>
      <c r="K40" s="3"/>
      <c r="L40" s="3"/>
    </row>
    <row r="41" spans="1:12" ht="14.25">
      <c r="A41" s="14"/>
      <c r="B41" s="28">
        <v>7.5</v>
      </c>
      <c r="C41" s="22" t="s">
        <v>46</v>
      </c>
      <c r="D41" s="29">
        <v>424.689</v>
      </c>
      <c r="E41" s="30">
        <f t="shared" si="1"/>
        <v>0.09055202558635395</v>
      </c>
      <c r="F41" s="29">
        <v>270.566</v>
      </c>
      <c r="G41" s="30">
        <f t="shared" si="0"/>
        <v>0.08028664688427299</v>
      </c>
      <c r="H41" s="1"/>
      <c r="I41" s="3"/>
      <c r="J41" s="3"/>
      <c r="K41" s="3"/>
      <c r="L41" s="3"/>
    </row>
    <row r="42" spans="1:12" ht="14.25">
      <c r="A42" s="14"/>
      <c r="B42" s="28">
        <v>7.6</v>
      </c>
      <c r="C42" s="10" t="s">
        <v>47</v>
      </c>
      <c r="D42" s="29">
        <v>1644.49</v>
      </c>
      <c r="E42" s="30">
        <f t="shared" si="1"/>
        <v>0.350637526652452</v>
      </c>
      <c r="F42" s="29">
        <v>1047.69</v>
      </c>
      <c r="G42" s="30">
        <f t="shared" si="0"/>
        <v>0.3108872403560831</v>
      </c>
      <c r="H42" s="1"/>
      <c r="I42" s="3"/>
      <c r="J42" s="3"/>
      <c r="K42" s="3"/>
      <c r="L42" s="3"/>
    </row>
    <row r="43" spans="1:12" ht="14.25">
      <c r="A43" s="14"/>
      <c r="B43" s="32">
        <v>8</v>
      </c>
      <c r="C43" s="10" t="s">
        <v>48</v>
      </c>
      <c r="D43" s="33">
        <v>831.57</v>
      </c>
      <c r="E43" s="34">
        <f t="shared" si="1"/>
        <v>0.17730703624733476</v>
      </c>
      <c r="F43" s="26">
        <v>414.407</v>
      </c>
      <c r="G43" s="12">
        <f t="shared" si="0"/>
        <v>0.12296943620178041</v>
      </c>
      <c r="H43" s="1"/>
      <c r="I43" s="3"/>
      <c r="J43" s="3"/>
      <c r="K43" s="3"/>
      <c r="L43" s="3"/>
    </row>
    <row r="44" spans="1:12" ht="21">
      <c r="A44" s="14"/>
      <c r="B44" s="35">
        <v>9</v>
      </c>
      <c r="C44" s="36" t="s">
        <v>49</v>
      </c>
      <c r="D44" s="26">
        <f>D35+D36+D43</f>
        <v>85415.353</v>
      </c>
      <c r="E44" s="26"/>
      <c r="F44" s="26">
        <f>F35+F36+F43</f>
        <v>54302.049999999996</v>
      </c>
      <c r="G44" s="26"/>
      <c r="H44" s="3"/>
      <c r="I44" s="3"/>
      <c r="J44" s="3"/>
      <c r="K44" s="3"/>
      <c r="L44" s="3"/>
    </row>
    <row r="45" spans="1:12" ht="30">
      <c r="A45" s="14"/>
      <c r="B45" s="35">
        <v>10</v>
      </c>
      <c r="C45" s="22" t="s">
        <v>50</v>
      </c>
      <c r="D45" s="37">
        <v>9.4</v>
      </c>
      <c r="E45" s="37"/>
      <c r="F45" s="38">
        <v>10.425</v>
      </c>
      <c r="G45" s="38"/>
      <c r="H45" s="3"/>
      <c r="I45" s="3"/>
      <c r="J45" s="3"/>
      <c r="K45" s="3"/>
      <c r="L45" s="3"/>
    </row>
    <row r="46" spans="1:7" ht="30">
      <c r="A46" s="14"/>
      <c r="B46" s="39">
        <v>10.1</v>
      </c>
      <c r="C46" s="22" t="s">
        <v>51</v>
      </c>
      <c r="D46" s="40">
        <f>D45*1.2</f>
        <v>11.28</v>
      </c>
      <c r="E46" s="40"/>
      <c r="F46" s="40">
        <f>F45*1.2</f>
        <v>12.51</v>
      </c>
      <c r="G46" s="40"/>
    </row>
    <row r="47" spans="1:7" ht="30">
      <c r="A47" s="14"/>
      <c r="B47" s="35">
        <v>11</v>
      </c>
      <c r="C47" s="22" t="s">
        <v>52</v>
      </c>
      <c r="D47" s="41">
        <v>18.45</v>
      </c>
      <c r="E47" s="41"/>
      <c r="F47" s="38">
        <v>16.375</v>
      </c>
      <c r="G47" s="38"/>
    </row>
    <row r="48" spans="1:7" ht="30">
      <c r="A48" s="14"/>
      <c r="B48" s="39">
        <v>11.1</v>
      </c>
      <c r="C48" s="22" t="s">
        <v>53</v>
      </c>
      <c r="D48" s="40">
        <f>D47*1.2</f>
        <v>22.139999999999997</v>
      </c>
      <c r="E48" s="40"/>
      <c r="F48" s="40">
        <f>F47*1.2</f>
        <v>19.65</v>
      </c>
      <c r="G48" s="40"/>
    </row>
    <row r="49" spans="1:7" ht="14.25">
      <c r="A49" s="14"/>
      <c r="B49" s="35">
        <v>12</v>
      </c>
      <c r="C49" s="42" t="s">
        <v>54</v>
      </c>
      <c r="D49" s="43">
        <v>4690</v>
      </c>
      <c r="E49" s="43"/>
      <c r="F49" s="43">
        <v>3370</v>
      </c>
      <c r="G49" s="43"/>
    </row>
    <row r="50" spans="1:7" ht="30">
      <c r="A50" s="14"/>
      <c r="B50" s="39">
        <v>12.1</v>
      </c>
      <c r="C50" s="44" t="s">
        <v>55</v>
      </c>
      <c r="D50" s="43">
        <v>125</v>
      </c>
      <c r="E50" s="43"/>
      <c r="F50" s="43">
        <v>155</v>
      </c>
      <c r="G50" s="43"/>
    </row>
    <row r="51" spans="1:7" ht="30">
      <c r="A51" s="14"/>
      <c r="B51" s="39">
        <v>12.2</v>
      </c>
      <c r="C51" s="22" t="s">
        <v>56</v>
      </c>
      <c r="D51" s="43">
        <f>D49-D50</f>
        <v>4565</v>
      </c>
      <c r="E51" s="43"/>
      <c r="F51" s="43">
        <f>F49-F50</f>
        <v>3215</v>
      </c>
      <c r="G51" s="43"/>
    </row>
    <row r="52" spans="1:7" ht="14.25">
      <c r="A52" s="14"/>
      <c r="B52" s="45"/>
      <c r="C52" s="46"/>
      <c r="D52" s="37"/>
      <c r="E52" s="37"/>
      <c r="F52" s="37"/>
      <c r="G52" s="37"/>
    </row>
    <row r="53" spans="1:8" ht="14.25">
      <c r="A53" s="14"/>
      <c r="B53" s="47"/>
      <c r="C53" s="47"/>
      <c r="D53" s="47"/>
      <c r="E53" s="47"/>
      <c r="F53" s="47"/>
      <c r="G53" s="47"/>
      <c r="H53" s="47"/>
    </row>
    <row r="54" spans="2:7" ht="14.25">
      <c r="B54" s="3"/>
      <c r="C54" s="3"/>
      <c r="D54" s="3"/>
      <c r="E54" s="3"/>
      <c r="F54" s="3"/>
      <c r="G54" s="3"/>
    </row>
    <row r="55" spans="2:7" ht="14.25">
      <c r="B55" s="3"/>
      <c r="C55" s="3"/>
      <c r="D55" s="3"/>
      <c r="E55" s="3"/>
      <c r="F55" s="3"/>
      <c r="G55" s="3"/>
    </row>
    <row r="56" spans="2:7" ht="14.25">
      <c r="B56" s="3"/>
      <c r="C56" s="3"/>
      <c r="D56" s="3"/>
      <c r="E56" s="3"/>
      <c r="F56" s="3"/>
      <c r="G56" s="3"/>
    </row>
    <row r="57" spans="2:7" ht="14.25">
      <c r="B57" s="3"/>
      <c r="C57" s="3"/>
      <c r="D57" s="3"/>
      <c r="E57" s="3"/>
      <c r="F57" s="3"/>
      <c r="G57" s="3"/>
    </row>
  </sheetData>
  <sheetProtection selectLockedCells="1" selectUnlockedCells="1"/>
  <mergeCells count="22">
    <mergeCell ref="C1:G2"/>
    <mergeCell ref="B4:B5"/>
    <mergeCell ref="C4:C5"/>
    <mergeCell ref="D4:E4"/>
    <mergeCell ref="F4:G4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C53:H53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2022-01-31T07:15:18Z</cp:lastPrinted>
  <dcterms:modified xsi:type="dcterms:W3CDTF">2022-01-31T07:22:25Z</dcterms:modified>
  <cp:category/>
  <cp:version/>
  <cp:contentType/>
  <cp:contentStatus/>
  <cp:revision>3</cp:revision>
</cp:coreProperties>
</file>