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6" sheetId="1" r:id="rId1"/>
  </sheets>
  <definedNames>
    <definedName name="Excel_BuiltIn_Print_Area_1">#REF!</definedName>
    <definedName name="Excel_BuiltIn_Print_Area_2">#REF!</definedName>
    <definedName name="Excel_BuiltIn_Print_Area_3">'6'!$A$1:$G$89</definedName>
  </definedNames>
  <calcPr fullCalcOnLoad="1"/>
</workbook>
</file>

<file path=xl/sharedStrings.xml><?xml version="1.0" encoding="utf-8"?>
<sst xmlns="http://schemas.openxmlformats.org/spreadsheetml/2006/main" count="156" uniqueCount="137">
  <si>
    <t>Додаток 6    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</si>
  <si>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План  витрат  за  джерелами  фінансування  на  виконання  інвестиційної  програми   для  врахування  у  структурі  тарифів  на  12  місяців     </t>
  </si>
  <si>
    <t>КП “Чорноморськводоканал”</t>
  </si>
  <si>
    <t xml:space="preserve">(назва підприємства) </t>
  </si>
  <si>
    <t>№ з/п</t>
  </si>
  <si>
    <t xml:space="preserve">Найменування заходів </t>
  </si>
  <si>
    <t>Кошти, що враховуються у структурі тарифів за джерелами фінансування,  
тис. грн (без ПДВ)</t>
  </si>
  <si>
    <t xml:space="preserve">загальна сума </t>
  </si>
  <si>
    <t>з урахуванням:</t>
  </si>
  <si>
    <t>амортизаційні відрахування</t>
  </si>
  <si>
    <t>виробничі інвестиції з прибутку</t>
  </si>
  <si>
    <t xml:space="preserve"> сума позичкових коштів та відсотків за їх  використання, що підлягає поверненню у плановому періоді</t>
  </si>
  <si>
    <t xml:space="preserve">сума інших  залучених коштів, що підлягає поверненню у плановому періоді 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</si>
  <si>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</si>
  <si>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</si>
  <si>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</si>
  <si>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</si>
  <si>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>1.1.1</t>
  </si>
  <si>
    <t xml:space="preserve">Заходи зі зниження питомих витрат, а також втрат ресурсів </t>
  </si>
  <si>
    <t>1.1.2</t>
  </si>
  <si>
    <t>Заходи щодо забезпечення технологічного та/або комерційного обліку ресурсів</t>
  </si>
  <si>
    <t>1.1.3</t>
  </si>
  <si>
    <t>Заходи щодо зменшення обсягу витрат води на технологічні потреби</t>
  </si>
  <si>
    <t>1.1.4</t>
  </si>
  <si>
    <t xml:space="preserve">Заходи щодо підвищення якості послуг з централізованого водопостачання </t>
  </si>
  <si>
    <t>1.1.5</t>
  </si>
  <si>
    <t>Заходи щодо підвищення екологічної безпеки та охорони навколишнього середовища</t>
  </si>
  <si>
    <t>1.1.6</t>
  </si>
  <si>
    <t>Інші заходи</t>
  </si>
  <si>
    <t>Усього за пунктом 1.1</t>
  </si>
  <si>
    <t xml:space="preserve">  1.2</t>
  </si>
  <si>
    <t xml:space="preserve"> Інші заходи (не звільняється від оподаткування згідно з пунктом 154.9 статті 154 Податкового кодексу України), з урахуванням: </t>
  </si>
  <si>
    <t>1.2.1</t>
  </si>
  <si>
    <t>1.2.1.1</t>
  </si>
  <si>
    <r>
      <t>Реконструкція вводу водопроводу на НС по вул. Парусна, 5А, у м. Чорноморськ, Одеська обл.</t>
    </r>
    <r>
      <rPr>
        <b/>
        <i/>
        <sz val="11"/>
        <rFont val="Times New Roman"/>
        <family val="1"/>
      </rPr>
      <t xml:space="preserve"> (будівельні роботи)</t>
    </r>
  </si>
  <si>
    <t>1.2.1.2</t>
  </si>
  <si>
    <r>
      <t>Реконструкція мереж водопроводу — винесення транзитного трубопроводу з підвалу багатоповерхового будинку за адресою  пр-ту Миру, 35Б</t>
    </r>
    <r>
      <rPr>
        <b/>
        <i/>
        <sz val="11"/>
        <rFont val="Times New Roman"/>
        <family val="1"/>
      </rPr>
      <t xml:space="preserve"> (проектні та будівельні роботи)</t>
    </r>
  </si>
  <si>
    <t>1.2.1.3</t>
  </si>
  <si>
    <r>
      <t>Капітальний ремонт транзитного трубопроводу  200 мм з заміною труб за адресою від вул.1 Травня, 11 до пр-ту Миру, 20А</t>
    </r>
    <r>
      <rPr>
        <b/>
        <i/>
        <sz val="11"/>
        <rFont val="Times New Roman"/>
        <family val="1"/>
      </rPr>
      <t xml:space="preserve"> (проектні та будівельні роботи)</t>
    </r>
  </si>
  <si>
    <t>1.2.1.4</t>
  </si>
  <si>
    <r>
      <t xml:space="preserve">Реконструкція мереж водопроводу — винесення трубопроводу з під споруди фонтану “Сокіл” на розі вул. 1 Травня — пр-т Миру </t>
    </r>
    <r>
      <rPr>
        <b/>
        <i/>
        <sz val="11"/>
        <rFont val="Times New Roman"/>
        <family val="1"/>
      </rPr>
      <t>(проектні та будівельні роботи)</t>
    </r>
  </si>
  <si>
    <t>1.2.1.5</t>
  </si>
  <si>
    <r>
      <t xml:space="preserve">Капітальний ремонт трубопроводів Ду 700 мм та Ду 600 мм в районі вул. Перемоги, 17-Н, м Чорноморськ, Одеської області </t>
    </r>
    <r>
      <rPr>
        <b/>
        <i/>
        <sz val="11"/>
        <rFont val="Times New Roman"/>
        <family val="1"/>
      </rPr>
      <t>(будівельні роботи)</t>
    </r>
  </si>
  <si>
    <t>1.2.1.6</t>
  </si>
  <si>
    <r>
      <t xml:space="preserve">Реконструкція напірного водопроводу  Д 150 від ПНС по вул.Олександрійська, 20-Б до вул. Олександрійської, 16 </t>
    </r>
    <r>
      <rPr>
        <b/>
        <i/>
        <sz val="12"/>
        <rFont val="Times New Roman"/>
        <family val="1"/>
      </rPr>
      <t xml:space="preserve"> (будівельні роботи)</t>
    </r>
  </si>
  <si>
    <t>1.2.1.7</t>
  </si>
  <si>
    <r>
      <t xml:space="preserve">Реконструкція водопроводу  Д 300 мм з заміною труб по вул. Перемоги (від вул. Торгівельної до вул Олександрійської на території котельної) в м. Чорноморськ </t>
    </r>
    <r>
      <rPr>
        <b/>
        <i/>
        <sz val="11"/>
        <rFont val="Times New Roman"/>
        <family val="1"/>
      </rPr>
      <t>(проектні та будівельні роботи)</t>
    </r>
  </si>
  <si>
    <t>1.2.1.8</t>
  </si>
  <si>
    <r>
      <t xml:space="preserve">Реконструкція водопроводу Д 50 за адресою: Одеська обл.,м. Чорноморськ, смт. Олександрівка, вул. Горіхова </t>
    </r>
    <r>
      <rPr>
        <b/>
        <i/>
        <sz val="12"/>
        <rFont val="Times New Roman"/>
        <family val="1"/>
      </rPr>
      <t>(будівельні роботи)</t>
    </r>
  </si>
  <si>
    <t xml:space="preserve"> 1.2.2</t>
  </si>
  <si>
    <t xml:space="preserve">  1.2.3</t>
  </si>
  <si>
    <t>1.2.4</t>
  </si>
  <si>
    <t>1.2.4.1</t>
  </si>
  <si>
    <t>Придбання обладнання для пом`якшення води на ЦНС за адресою: вул. Транспортна, 11, м. Чорноморськ</t>
  </si>
  <si>
    <t>1.2.4.2</t>
  </si>
  <si>
    <t>Придбання трансформатору ТМГ-40/10-У1 10/0,4 У/Ун-0</t>
  </si>
  <si>
    <t>1.2.5</t>
  </si>
  <si>
    <t>Заходи щодо провадження та розвитку інформаційних технологій</t>
  </si>
  <si>
    <t>1.2.6</t>
  </si>
  <si>
    <t>Заходи щодо модернізації та закупівлі транспортних засобів спеціального та спеціалізованого призначення</t>
  </si>
  <si>
    <t>1.2.7</t>
  </si>
  <si>
    <t>1.2.8</t>
  </si>
  <si>
    <t>1.2.8.1</t>
  </si>
  <si>
    <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12"/>
        <rFont val="Times New Roman"/>
        <family val="1"/>
      </rPr>
      <t xml:space="preserve"> (проектні роботи)</t>
    </r>
  </si>
  <si>
    <t>1.2.8.2</t>
  </si>
  <si>
    <r>
      <t>Будівництво водопровідної насосної станції “Сухий лиман”</t>
    </r>
    <r>
      <rPr>
        <b/>
        <i/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(проектні роботи)</t>
    </r>
  </si>
  <si>
    <t>1.2.8.3</t>
  </si>
  <si>
    <r>
      <t>Реконструкція водопроводу  Д 200 мм з виносом транзитного трубопроводу з підвалу багатоповерхового будинку по вул. Данченко, 1А в м. Чорноморськ</t>
    </r>
    <r>
      <rPr>
        <b/>
        <i/>
        <sz val="11"/>
        <rFont val="Times New Roman"/>
        <family val="1"/>
      </rPr>
      <t xml:space="preserve"> (проектні роботи)</t>
    </r>
  </si>
  <si>
    <t>1.2.8.4</t>
  </si>
  <si>
    <r>
      <t>Реконструкція водопроводу  Д 200 мм з винесенням транзитного трубопроводу з підвалу багатоповерхового будинку по вул. Паркова, 14А в м. Чорноморськ</t>
    </r>
    <r>
      <rPr>
        <b/>
        <i/>
        <sz val="11"/>
        <rFont val="Times New Roman"/>
        <family val="1"/>
      </rPr>
      <t xml:space="preserve"> (проектні роботи)</t>
    </r>
  </si>
  <si>
    <t>1.2.8.5</t>
  </si>
  <si>
    <r>
      <t>Електромонтажні роботи з монтажу та налагодження системи моніторингу на об</t>
    </r>
    <r>
      <rPr>
        <sz val="11"/>
        <rFont val="Times New Roman"/>
        <family val="1"/>
      </rPr>
      <t>'єктах КП “Чорноморськводоканал”</t>
    </r>
  </si>
  <si>
    <t>1.2.8.6</t>
  </si>
  <si>
    <r>
      <t xml:space="preserve">Реконструкція адміністративно-виробничої будівлі за адресою: Одеська область, м. Чорноморськ, вул. Транспортна, 13 </t>
    </r>
    <r>
      <rPr>
        <b/>
        <i/>
        <sz val="11"/>
        <rFont val="Times New Roman"/>
        <family val="1"/>
      </rPr>
      <t>(проектні роботи)</t>
    </r>
  </si>
  <si>
    <t>Усього за пунктом 1.2</t>
  </si>
  <si>
    <t>Усього за розділом І</t>
  </si>
  <si>
    <t>ІІ</t>
  </si>
  <si>
    <t>Водовідведення</t>
  </si>
  <si>
    <t xml:space="preserve"> 2.1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</si>
  <si>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</si>
  <si>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</si>
  <si>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а також втрат ресурсів</t>
  </si>
  <si>
    <t>2.1.2</t>
  </si>
  <si>
    <t>2.1.3</t>
  </si>
  <si>
    <t>2.1.4</t>
  </si>
  <si>
    <t>Усього за пунктом 2.1</t>
  </si>
  <si>
    <t xml:space="preserve">  2.2</t>
  </si>
  <si>
    <t>Інші заходи (не  звільняється від оподаткування згідно з пунктом 154.9 статті 154 Податкового кодексу України), з урахуванням:</t>
  </si>
  <si>
    <t xml:space="preserve"> 2.2.1</t>
  </si>
  <si>
    <t>2.2.2</t>
  </si>
  <si>
    <t>2.2.3</t>
  </si>
  <si>
    <t>2.2.4</t>
  </si>
  <si>
    <t>2.2.5</t>
  </si>
  <si>
    <t>2.2.5.1</t>
  </si>
  <si>
    <t>Придбання засувки шиберної з штурвалом V.A DN300 GJL250/AISI304 EPDM/SYNTH+PTFE HANDWHEEL з муфтою компенсаційною Ру-10 Ду300 на ГКНС м. Чорноморська</t>
  </si>
  <si>
    <t>2.2.5.2</t>
  </si>
  <si>
    <t>Придбання вантузу (клапан повітропровідний) 7020 2-ступеневий GGG40, чавун DN50 на каналізаційні очисні споруди м. Чорноморська</t>
  </si>
  <si>
    <t>2.2.5.3</t>
  </si>
  <si>
    <t>Придбання насосу циркуляційного мулу Q=300 м3/год, Н=60м на каналізаційні очисні споруди м. Чорноморська</t>
  </si>
  <si>
    <t>2.2.5.4</t>
  </si>
  <si>
    <t>Придбання шафи керування решітками тонкої очистки МEVA RS 14-70-5 (2шт) зі шнековим транспортером мод. SVP 50-30 (1шт) на каналізаційні очисні споруди м. Чорноморська</t>
  </si>
  <si>
    <t>2.2.5.5</t>
  </si>
  <si>
    <t>Заміна конденсаторного устаткування для компенсації реактивної потужності вводів № 1, 2, 3 на каналізаційних очисних спорудах м. Чорноморська</t>
  </si>
  <si>
    <t>2.2.5.6</t>
  </si>
  <si>
    <t>Заміна обладнання РУ 04 на ТП 4199 на каналізаційних очисних спорудах м. Чорноморська</t>
  </si>
  <si>
    <t>2.2.5.7</t>
  </si>
  <si>
    <t>Придбання насосу технічної води Q=50 м3/год, Н=60м на каналізаційні очисні споруди м. Чорноморська</t>
  </si>
  <si>
    <t>2.2.6</t>
  </si>
  <si>
    <t>2.2.6.1</t>
  </si>
  <si>
    <t>Придбання засувки шиберної з ручним приводом  V.A DN80 GJL250/AISI304 EPDM/SYNTH+PTFE HANDWHEEL на каналізаційні очисні споруди м. Чорноморська</t>
  </si>
  <si>
    <t>2.2.6.2</t>
  </si>
  <si>
    <t>Улаштування системи для переміщування сирого осаду надлишкового мулу на каналізаційних очисних спорудах м. Чорноморська</t>
  </si>
  <si>
    <t>2.2.6.3</t>
  </si>
  <si>
    <t>Експертиза “Реконструкція приміщення складу хлору під цех механічного зневоднення осаду на КОС”</t>
  </si>
  <si>
    <t>2.2.6.4</t>
  </si>
  <si>
    <t>Придбання 2-х піскових бункерів для очисних споруд м. Чорноморська</t>
  </si>
  <si>
    <t>2.2.6.5</t>
  </si>
  <si>
    <t>Придбання прибору для виявлення нафтопродуктів для лабораторії на каналізаційних очисних спорудах м. Чорноморська</t>
  </si>
  <si>
    <t>2.2.6.6</t>
  </si>
  <si>
    <t>Придбання аналітичних ваг тип ВЛР — 200 г, 2 клас точності для лабораторії на каналізаційних очисних спорудах м. Чорноморська</t>
  </si>
  <si>
    <t>2.2.6.7</t>
  </si>
  <si>
    <t>Придбання вологоміру для лабораторії на каналізаційних очисних спорудах м. Чорноморська</t>
  </si>
  <si>
    <t>2.2.6.8</t>
  </si>
  <si>
    <t>Придбання насосу дозатору Q=20 м3/год, Н=20м на каналізаційні очисні споруди м. Чорноморська</t>
  </si>
  <si>
    <t>2.2.6.9</t>
  </si>
  <si>
    <t>Придбання насосу багатоступеневого для водопостачання MHI406-1/E/3-400-50-2/IE3 Wilo з приладом керування і розширювальним баком для цеха механічного зневоднення осаду на КОС м. Чорноморська</t>
  </si>
  <si>
    <t>Усього за пунктом 2.2</t>
  </si>
  <si>
    <t>Усього за розділом ІІ</t>
  </si>
  <si>
    <t>Усього за інвестиційною програмою</t>
  </si>
  <si>
    <r>
      <t xml:space="preserve">        Директор  </t>
    </r>
    <r>
      <rPr>
        <sz val="12"/>
        <rFont val="Times New Roman"/>
        <family val="1"/>
      </rPr>
      <t xml:space="preserve">                                                        __________________                                          </t>
    </r>
    <r>
      <rPr>
        <u val="single"/>
        <sz val="12"/>
        <rFont val="Times New Roman"/>
        <family val="1"/>
      </rPr>
      <t>В. Г. Бондаренко</t>
    </r>
  </si>
  <si>
    <t>(посадова особа ліцензіата)</t>
  </si>
  <si>
    <t xml:space="preserve">     (підпис)</t>
  </si>
  <si>
    <t xml:space="preserve">          (прізвище, ім’я, по батькові)</t>
  </si>
  <si>
    <t xml:space="preserve">М. П. </t>
  </si>
  <si>
    <r>
      <t>Фінансовий директор (головний бухгалтер)</t>
    </r>
    <r>
      <rPr>
        <sz val="12"/>
        <rFont val="Times New Roman"/>
        <family val="1"/>
      </rPr>
      <t xml:space="preserve">         __________________                                       </t>
    </r>
    <r>
      <rPr>
        <u val="single"/>
        <sz val="12"/>
        <rFont val="Times New Roman"/>
        <family val="1"/>
      </rPr>
      <t xml:space="preserve">  В. М. Левченко</t>
    </r>
  </si>
  <si>
    <r>
      <t xml:space="preserve">       Начальник ВПР            </t>
    </r>
    <r>
      <rPr>
        <sz val="12"/>
        <rFont val="Times New Roman"/>
        <family val="1"/>
      </rPr>
      <t xml:space="preserve">                                     __________________                                         </t>
    </r>
    <r>
      <rPr>
        <u val="single"/>
        <sz val="12"/>
        <rFont val="Times New Roman"/>
        <family val="1"/>
      </rPr>
      <t xml:space="preserve"> Т.В.Скидан</t>
    </r>
  </si>
  <si>
    <t>(посада відповідального виконавця)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</si>
</sst>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M\ DD"/>
    <numFmt numFmtId="166" formatCode="@"/>
    <numFmt numFmtId="167" formatCode="#,##0"/>
    <numFmt numFmtId="168" formatCode="_-* #,##0.00&quot;р.&quot;_-;\-* #,##0.00&quot;р.&quot;_-;_-* \-??&quot;р.&quot;_-;_-@_-"/>
    <numFmt numFmtId="169" formatCode="#,##0.00"/>
    <numFmt numFmtId="170" formatCode="0.00"/>
    <numFmt numFmtId="171" formatCode="DD/MM/YYYY"/>
    <numFmt numFmtId="172" formatCode="#,##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top" wrapText="1"/>
    </xf>
    <xf numFmtId="164" fontId="23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vertical="center" wrapText="1"/>
    </xf>
    <xf numFmtId="164" fontId="23" fillId="0" borderId="10" xfId="0" applyFont="1" applyFill="1" applyBorder="1" applyAlignment="1">
      <alignment horizontal="center"/>
    </xf>
    <xf numFmtId="164" fontId="23" fillId="0" borderId="10" xfId="56" applyFont="1" applyFill="1" applyBorder="1" applyAlignment="1" applyProtection="1">
      <alignment horizontal="center" vertical="center" wrapText="1"/>
      <protection locked="0"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/>
    </xf>
    <xf numFmtId="164" fontId="24" fillId="0" borderId="10" xfId="56" applyFont="1" applyFill="1" applyBorder="1" applyAlignment="1" applyProtection="1">
      <alignment horizontal="center" wrapText="1"/>
      <protection locked="0"/>
    </xf>
    <xf numFmtId="164" fontId="19" fillId="0" borderId="0" xfId="0" applyFont="1" applyFill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/>
    </xf>
    <xf numFmtId="164" fontId="19" fillId="0" borderId="10" xfId="56" applyNumberFormat="1" applyFont="1" applyFill="1" applyBorder="1" applyAlignment="1" applyProtection="1">
      <alignment horizontal="center" vertical="center" wrapText="1"/>
      <protection/>
    </xf>
    <xf numFmtId="164" fontId="24" fillId="0" borderId="10" xfId="56" applyNumberFormat="1" applyFont="1" applyFill="1" applyBorder="1" applyAlignment="1" applyProtection="1">
      <alignment vertical="center" wrapText="1"/>
      <protection/>
    </xf>
    <xf numFmtId="164" fontId="19" fillId="0" borderId="10" xfId="56" applyNumberFormat="1" applyFont="1" applyFill="1" applyBorder="1" applyAlignment="1" applyProtection="1">
      <alignment vertical="center" wrapText="1"/>
      <protection/>
    </xf>
    <xf numFmtId="164" fontId="19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 vertical="top" wrapText="1"/>
    </xf>
    <xf numFmtId="164" fontId="24" fillId="0" borderId="10" xfId="0" applyFont="1" applyFill="1" applyBorder="1" applyAlignment="1">
      <alignment/>
    </xf>
    <xf numFmtId="167" fontId="20" fillId="0" borderId="10" xfId="86" applyNumberFormat="1" applyFont="1" applyFill="1" applyBorder="1" applyAlignment="1">
      <alignment horizontal="center" wrapText="1"/>
      <protection/>
    </xf>
    <xf numFmtId="164" fontId="24" fillId="0" borderId="10" xfId="0" applyFont="1" applyFill="1" applyBorder="1" applyAlignment="1">
      <alignment horizont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wrapText="1"/>
    </xf>
    <xf numFmtId="169" fontId="26" fillId="0" borderId="10" xfId="0" applyNumberFormat="1" applyFont="1" applyFill="1" applyBorder="1" applyAlignment="1">
      <alignment horizontal="right" wrapText="1"/>
    </xf>
    <xf numFmtId="170" fontId="19" fillId="0" borderId="10" xfId="0" applyNumberFormat="1" applyFont="1" applyFill="1" applyBorder="1" applyAlignment="1">
      <alignment horizontal="right"/>
    </xf>
    <xf numFmtId="164" fontId="19" fillId="0" borderId="10" xfId="56" applyNumberFormat="1" applyFont="1" applyFill="1" applyBorder="1" applyAlignment="1" applyProtection="1">
      <alignment horizontal="right" wrapText="1"/>
      <protection/>
    </xf>
    <xf numFmtId="170" fontId="26" fillId="0" borderId="10" xfId="0" applyNumberFormat="1" applyFont="1" applyFill="1" applyBorder="1" applyAlignment="1">
      <alignment horizontal="right" wrapText="1"/>
    </xf>
    <xf numFmtId="170" fontId="19" fillId="0" borderId="10" xfId="0" applyNumberFormat="1" applyFont="1" applyFill="1" applyBorder="1" applyAlignment="1">
      <alignment horizontal="right" wrapText="1"/>
    </xf>
    <xf numFmtId="168" fontId="26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left" vertical="center" wrapText="1"/>
    </xf>
    <xf numFmtId="170" fontId="26" fillId="0" borderId="10" xfId="0" applyNumberFormat="1" applyFont="1" applyFill="1" applyBorder="1" applyAlignment="1">
      <alignment horizontal="right"/>
    </xf>
    <xf numFmtId="164" fontId="26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 horizontal="center"/>
    </xf>
    <xf numFmtId="166" fontId="26" fillId="0" borderId="10" xfId="0" applyNumberFormat="1" applyFon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right" wrapText="1"/>
    </xf>
    <xf numFmtId="169" fontId="20" fillId="0" borderId="10" xfId="86" applyNumberFormat="1" applyFont="1" applyFill="1" applyBorder="1" applyAlignment="1">
      <alignment horizontal="right" wrapText="1"/>
      <protection/>
    </xf>
    <xf numFmtId="164" fontId="26" fillId="0" borderId="10" xfId="0" applyFont="1" applyFill="1" applyBorder="1" applyAlignment="1">
      <alignment wrapText="1"/>
    </xf>
    <xf numFmtId="164" fontId="26" fillId="0" borderId="10" xfId="0" applyFont="1" applyBorder="1" applyAlignment="1">
      <alignment wrapText="1"/>
    </xf>
    <xf numFmtId="169" fontId="26" fillId="0" borderId="10" xfId="0" applyNumberFormat="1" applyFont="1" applyBorder="1" applyAlignment="1">
      <alignment horizontal="right" wrapText="1"/>
    </xf>
    <xf numFmtId="166" fontId="24" fillId="0" borderId="10" xfId="0" applyNumberFormat="1" applyFont="1" applyFill="1" applyBorder="1" applyAlignment="1">
      <alignment horizontal="center" vertical="center"/>
    </xf>
    <xf numFmtId="170" fontId="19" fillId="0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center" vertical="center"/>
    </xf>
    <xf numFmtId="170" fontId="24" fillId="0" borderId="10" xfId="0" applyNumberFormat="1" applyFont="1" applyFill="1" applyBorder="1" applyAlignment="1">
      <alignment/>
    </xf>
    <xf numFmtId="171" fontId="19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/>
    </xf>
    <xf numFmtId="169" fontId="19" fillId="0" borderId="10" xfId="56" applyNumberFormat="1" applyFont="1" applyFill="1" applyBorder="1" applyAlignment="1" applyProtection="1">
      <alignment horizontal="center" wrapText="1"/>
      <protection/>
    </xf>
    <xf numFmtId="164" fontId="19" fillId="0" borderId="0" xfId="0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171" fontId="19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/>
    </xf>
    <xf numFmtId="166" fontId="26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left" wrapText="1"/>
    </xf>
    <xf numFmtId="164" fontId="19" fillId="0" borderId="10" xfId="0" applyFont="1" applyFill="1" applyBorder="1" applyAlignment="1">
      <alignment horizontal="right"/>
    </xf>
    <xf numFmtId="164" fontId="26" fillId="0" borderId="10" xfId="0" applyFont="1" applyFill="1" applyBorder="1" applyAlignment="1">
      <alignment horizontal="right" wrapText="1"/>
    </xf>
    <xf numFmtId="170" fontId="19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>
      <alignment horizontal="right" wrapText="1"/>
    </xf>
    <xf numFmtId="170" fontId="26" fillId="0" borderId="10" xfId="0" applyNumberFormat="1" applyFont="1" applyFill="1" applyBorder="1" applyAlignment="1">
      <alignment horizontal="right"/>
    </xf>
    <xf numFmtId="170" fontId="20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Border="1" applyAlignment="1">
      <alignment horizontal="right" wrapText="1"/>
    </xf>
    <xf numFmtId="164" fontId="24" fillId="0" borderId="10" xfId="0" applyFont="1" applyFill="1" applyBorder="1" applyAlignment="1">
      <alignment wrapText="1"/>
    </xf>
    <xf numFmtId="164" fontId="30" fillId="0" borderId="11" xfId="0" applyFont="1" applyFill="1" applyBorder="1" applyAlignment="1">
      <alignment horizontal="left"/>
    </xf>
    <xf numFmtId="164" fontId="20" fillId="0" borderId="0" xfId="0" applyFont="1" applyFill="1" applyBorder="1" applyAlignment="1">
      <alignment vertical="top"/>
    </xf>
    <xf numFmtId="164" fontId="20" fillId="0" borderId="0" xfId="0" applyFont="1" applyFill="1" applyBorder="1" applyAlignment="1">
      <alignment horizontal="center" vertical="top"/>
    </xf>
    <xf numFmtId="164" fontId="20" fillId="0" borderId="0" xfId="0" applyFont="1" applyFill="1" applyBorder="1" applyAlignment="1">
      <alignment horizontal="left" vertical="center"/>
    </xf>
    <xf numFmtId="164" fontId="31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Alignment="1">
      <alignment vertical="top"/>
    </xf>
    <xf numFmtId="164" fontId="19" fillId="0" borderId="0" xfId="0" applyFont="1" applyFill="1" applyBorder="1" applyAlignment="1">
      <alignment/>
    </xf>
  </cellXfs>
  <cellStyles count="8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05" zoomScaleNormal="105" zoomScaleSheetLayoutView="100" workbookViewId="0" topLeftCell="B73">
      <selection activeCell="H13" sqref="H13"/>
    </sheetView>
  </sheetViews>
  <sheetFormatPr defaultColWidth="21.00390625" defaultRowHeight="12.75"/>
  <cols>
    <col min="1" max="1" width="9.00390625" style="1" customWidth="1"/>
    <col min="2" max="2" width="46.75390625" style="2" customWidth="1"/>
    <col min="3" max="3" width="13.75390625" style="3" customWidth="1"/>
    <col min="4" max="4" width="13.75390625" style="4" customWidth="1"/>
    <col min="5" max="5" width="12.75390625" style="4" customWidth="1"/>
    <col min="6" max="6" width="17.375" style="4" customWidth="1"/>
    <col min="7" max="7" width="15.75390625" style="4" customWidth="1"/>
    <col min="8" max="16384" width="21.00390625" style="4" customWidth="1"/>
  </cols>
  <sheetData>
    <row r="1" spans="3:7" ht="60" customHeight="1">
      <c r="C1" s="5"/>
      <c r="D1" s="6"/>
      <c r="E1" s="6"/>
      <c r="F1" s="7" t="s">
        <v>0</v>
      </c>
      <c r="G1" s="7"/>
    </row>
    <row r="2" spans="1:7" ht="35.25" customHeight="1">
      <c r="A2" s="8" t="s">
        <v>1</v>
      </c>
      <c r="B2" s="8"/>
      <c r="C2" s="8"/>
      <c r="D2" s="8"/>
      <c r="E2" s="8"/>
      <c r="F2" s="8"/>
      <c r="G2" s="8"/>
    </row>
    <row r="3" spans="1:7" ht="12.75">
      <c r="A3" s="9" t="s">
        <v>2</v>
      </c>
      <c r="B3" s="9"/>
      <c r="C3" s="9"/>
      <c r="D3" s="9"/>
      <c r="E3" s="9"/>
      <c r="F3" s="9"/>
      <c r="G3" s="9"/>
    </row>
    <row r="4" spans="1:7" ht="12.75" customHeight="1">
      <c r="A4" s="10" t="s">
        <v>3</v>
      </c>
      <c r="B4" s="10"/>
      <c r="C4" s="10"/>
      <c r="D4" s="10"/>
      <c r="E4" s="10"/>
      <c r="F4" s="10"/>
      <c r="G4" s="10"/>
    </row>
    <row r="5" spans="1:7" ht="20.25" customHeight="1">
      <c r="A5" s="11" t="s">
        <v>4</v>
      </c>
      <c r="B5" s="11" t="s">
        <v>5</v>
      </c>
      <c r="C5" s="11" t="s">
        <v>6</v>
      </c>
      <c r="D5" s="11"/>
      <c r="E5" s="11"/>
      <c r="F5" s="11"/>
      <c r="G5" s="11"/>
    </row>
    <row r="6" spans="1:7" ht="12.75" customHeight="1">
      <c r="A6" s="11"/>
      <c r="B6" s="11"/>
      <c r="C6" s="12" t="s">
        <v>7</v>
      </c>
      <c r="D6" s="13" t="s">
        <v>8</v>
      </c>
      <c r="E6" s="13"/>
      <c r="F6" s="13"/>
      <c r="G6" s="13"/>
    </row>
    <row r="7" spans="1:7" ht="12.75" customHeight="1">
      <c r="A7" s="11"/>
      <c r="B7" s="11"/>
      <c r="C7" s="12"/>
      <c r="D7" s="14" t="s">
        <v>9</v>
      </c>
      <c r="E7" s="14" t="s">
        <v>10</v>
      </c>
      <c r="F7" s="14" t="s">
        <v>11</v>
      </c>
      <c r="G7" s="14" t="s">
        <v>12</v>
      </c>
    </row>
    <row r="8" spans="1:7" ht="64.5" customHeight="1">
      <c r="A8" s="11"/>
      <c r="B8" s="11"/>
      <c r="C8" s="12"/>
      <c r="D8" s="14"/>
      <c r="E8" s="14"/>
      <c r="F8" s="14"/>
      <c r="G8" s="14"/>
    </row>
    <row r="9" spans="1:7" s="19" customFormat="1" ht="12.75">
      <c r="A9" s="15">
        <v>1</v>
      </c>
      <c r="B9" s="16">
        <v>2</v>
      </c>
      <c r="C9" s="17">
        <v>3</v>
      </c>
      <c r="D9" s="17">
        <v>4</v>
      </c>
      <c r="E9" s="17">
        <v>5</v>
      </c>
      <c r="F9" s="18">
        <v>6</v>
      </c>
      <c r="G9" s="18">
        <v>7</v>
      </c>
    </row>
    <row r="10" spans="1:7" ht="12.75">
      <c r="A10" s="15" t="s">
        <v>13</v>
      </c>
      <c r="B10" s="17" t="s">
        <v>14</v>
      </c>
      <c r="C10" s="17"/>
      <c r="D10" s="17"/>
      <c r="E10" s="17"/>
      <c r="F10" s="17"/>
      <c r="G10" s="17"/>
    </row>
    <row r="11" spans="1:7" ht="20.25" customHeight="1">
      <c r="A11" s="20" t="s">
        <v>15</v>
      </c>
      <c r="B11" s="21" t="s">
        <v>16</v>
      </c>
      <c r="C11" s="21"/>
      <c r="D11" s="21"/>
      <c r="E11" s="21"/>
      <c r="F11" s="21"/>
      <c r="G11" s="21"/>
    </row>
    <row r="12" spans="1:7" ht="12.75">
      <c r="A12" s="22" t="s">
        <v>17</v>
      </c>
      <c r="B12" s="23" t="s">
        <v>18</v>
      </c>
      <c r="C12" s="24"/>
      <c r="D12" s="24"/>
      <c r="E12" s="24"/>
      <c r="F12" s="24"/>
      <c r="G12" s="24"/>
    </row>
    <row r="13" spans="1:7" ht="12.75">
      <c r="A13" s="22" t="s">
        <v>19</v>
      </c>
      <c r="B13" s="23" t="s">
        <v>20</v>
      </c>
      <c r="C13" s="25"/>
      <c r="D13" s="25"/>
      <c r="E13" s="25"/>
      <c r="F13" s="25"/>
      <c r="G13" s="25"/>
    </row>
    <row r="14" spans="1:7" ht="12.75">
      <c r="A14" s="22" t="s">
        <v>21</v>
      </c>
      <c r="B14" s="26" t="s">
        <v>22</v>
      </c>
      <c r="C14" s="27"/>
      <c r="D14" s="27"/>
      <c r="E14" s="27"/>
      <c r="F14" s="27"/>
      <c r="G14" s="27"/>
    </row>
    <row r="15" spans="1:7" ht="12.75">
      <c r="A15" s="28" t="s">
        <v>23</v>
      </c>
      <c r="B15" s="26" t="s">
        <v>24</v>
      </c>
      <c r="C15" s="27"/>
      <c r="D15" s="27"/>
      <c r="E15" s="27"/>
      <c r="F15" s="27"/>
      <c r="G15" s="27"/>
    </row>
    <row r="16" spans="1:7" ht="12.75">
      <c r="A16" s="22" t="s">
        <v>25</v>
      </c>
      <c r="B16" s="21" t="s">
        <v>26</v>
      </c>
      <c r="C16" s="27"/>
      <c r="D16" s="27"/>
      <c r="E16" s="27"/>
      <c r="F16" s="27"/>
      <c r="G16" s="27"/>
    </row>
    <row r="17" spans="1:7" ht="12.75">
      <c r="A17" s="22" t="s">
        <v>27</v>
      </c>
      <c r="B17" s="29" t="s">
        <v>28</v>
      </c>
      <c r="C17" s="30"/>
      <c r="D17" s="17"/>
      <c r="E17" s="31"/>
      <c r="F17" s="31"/>
      <c r="G17" s="31"/>
    </row>
    <row r="18" spans="1:7" ht="12.75" customHeight="1">
      <c r="A18" s="32" t="s">
        <v>29</v>
      </c>
      <c r="B18" s="32"/>
      <c r="C18" s="27">
        <f>SUM(C13:C17)</f>
        <v>0</v>
      </c>
      <c r="D18" s="27">
        <f>SUM(D13:D17)</f>
        <v>0</v>
      </c>
      <c r="E18" s="27">
        <f>SUM(E13:E17)</f>
        <v>0</v>
      </c>
      <c r="F18" s="27">
        <f>SUM(F13:F17)</f>
        <v>0</v>
      </c>
      <c r="G18" s="27">
        <f>SUM(G13:G17)</f>
        <v>0</v>
      </c>
    </row>
    <row r="19" spans="1:7" ht="12.75" customHeight="1">
      <c r="A19" s="20" t="s">
        <v>30</v>
      </c>
      <c r="B19" s="23" t="s">
        <v>31</v>
      </c>
      <c r="C19" s="23"/>
      <c r="D19" s="23"/>
      <c r="E19" s="23"/>
      <c r="F19" s="23"/>
      <c r="G19" s="23"/>
    </row>
    <row r="20" spans="1:7" ht="12.75">
      <c r="A20" s="33" t="s">
        <v>32</v>
      </c>
      <c r="B20" s="23" t="s">
        <v>18</v>
      </c>
      <c r="C20" s="25"/>
      <c r="D20" s="25"/>
      <c r="E20" s="25"/>
      <c r="F20" s="25"/>
      <c r="G20" s="25"/>
    </row>
    <row r="21" spans="1:7" ht="12.75">
      <c r="A21" s="34" t="s">
        <v>33</v>
      </c>
      <c r="B21" s="35" t="s">
        <v>34</v>
      </c>
      <c r="C21" s="36">
        <v>1057.54</v>
      </c>
      <c r="D21" s="37">
        <f>C21</f>
        <v>1057.54</v>
      </c>
      <c r="E21" s="38"/>
      <c r="F21" s="25"/>
      <c r="G21" s="25"/>
    </row>
    <row r="22" spans="1:7" ht="12.75">
      <c r="A22" s="34" t="s">
        <v>35</v>
      </c>
      <c r="B22" s="35" t="s">
        <v>36</v>
      </c>
      <c r="C22" s="36">
        <v>390.385</v>
      </c>
      <c r="D22" s="37">
        <f>C22</f>
        <v>390.385</v>
      </c>
      <c r="E22" s="38"/>
      <c r="F22" s="25"/>
      <c r="G22" s="25"/>
    </row>
    <row r="23" spans="1:7" ht="12.75">
      <c r="A23" s="34" t="s">
        <v>37</v>
      </c>
      <c r="B23" s="35" t="s">
        <v>38</v>
      </c>
      <c r="C23" s="36">
        <v>848.948</v>
      </c>
      <c r="D23" s="37">
        <f>C23</f>
        <v>848.948</v>
      </c>
      <c r="E23" s="38"/>
      <c r="F23" s="25"/>
      <c r="G23" s="25"/>
    </row>
    <row r="24" spans="1:7" ht="12.75">
      <c r="A24" s="34" t="s">
        <v>39</v>
      </c>
      <c r="B24" s="35" t="s">
        <v>40</v>
      </c>
      <c r="C24" s="36">
        <v>219.15</v>
      </c>
      <c r="D24" s="37"/>
      <c r="E24" s="38">
        <f>C24</f>
        <v>219.15</v>
      </c>
      <c r="F24" s="25"/>
      <c r="G24" s="25"/>
    </row>
    <row r="25" spans="1:7" ht="12.75">
      <c r="A25" s="34" t="s">
        <v>41</v>
      </c>
      <c r="B25" s="35" t="s">
        <v>42</v>
      </c>
      <c r="C25" s="36">
        <v>857.075</v>
      </c>
      <c r="D25" s="37"/>
      <c r="E25" s="38">
        <f>C25</f>
        <v>857.075</v>
      </c>
      <c r="F25" s="25"/>
      <c r="G25" s="25"/>
    </row>
    <row r="26" spans="1:7" ht="12.75">
      <c r="A26" s="34" t="s">
        <v>43</v>
      </c>
      <c r="B26" s="35" t="s">
        <v>44</v>
      </c>
      <c r="C26" s="36">
        <v>266.487</v>
      </c>
      <c r="D26" s="37">
        <f>C26</f>
        <v>266.487</v>
      </c>
      <c r="E26" s="38"/>
      <c r="F26" s="25"/>
      <c r="G26" s="25"/>
    </row>
    <row r="27" spans="1:7" ht="12.75">
      <c r="A27" s="34" t="s">
        <v>45</v>
      </c>
      <c r="B27" s="35" t="s">
        <v>46</v>
      </c>
      <c r="C27" s="36">
        <f>977.873+50.012</f>
        <v>1027.885</v>
      </c>
      <c r="D27" s="37">
        <f>C27</f>
        <v>1027.885</v>
      </c>
      <c r="E27" s="38"/>
      <c r="F27" s="25"/>
      <c r="G27" s="25"/>
    </row>
    <row r="28" spans="1:7" ht="12.75">
      <c r="A28" s="34" t="s">
        <v>47</v>
      </c>
      <c r="B28" s="35" t="s">
        <v>48</v>
      </c>
      <c r="C28" s="36">
        <v>835.52</v>
      </c>
      <c r="D28" s="37">
        <f>C28</f>
        <v>835.52</v>
      </c>
      <c r="E28" s="38"/>
      <c r="F28" s="25"/>
      <c r="G28" s="25"/>
    </row>
    <row r="29" spans="1:7" ht="12.75">
      <c r="A29" s="21" t="s">
        <v>49</v>
      </c>
      <c r="B29" s="23" t="s">
        <v>20</v>
      </c>
      <c r="C29" s="39"/>
      <c r="D29" s="40"/>
      <c r="E29" s="25"/>
      <c r="F29" s="25"/>
      <c r="G29" s="25"/>
    </row>
    <row r="30" spans="1:7" ht="12.75">
      <c r="A30" s="21" t="s">
        <v>50</v>
      </c>
      <c r="B30" s="26" t="s">
        <v>22</v>
      </c>
      <c r="C30" s="39"/>
      <c r="D30" s="40"/>
      <c r="E30" s="25"/>
      <c r="F30" s="25"/>
      <c r="G30" s="25"/>
    </row>
    <row r="31" spans="1:7" ht="12.75">
      <c r="A31" s="33" t="s">
        <v>51</v>
      </c>
      <c r="B31" s="26" t="s">
        <v>24</v>
      </c>
      <c r="C31" s="39"/>
      <c r="D31" s="40"/>
      <c r="E31" s="25"/>
      <c r="F31" s="25"/>
      <c r="G31" s="25"/>
    </row>
    <row r="32" spans="1:7" ht="12.75">
      <c r="A32" s="41" t="s">
        <v>52</v>
      </c>
      <c r="B32" s="42" t="s">
        <v>53</v>
      </c>
      <c r="C32" s="40">
        <v>46.66</v>
      </c>
      <c r="D32" s="43">
        <f>C32</f>
        <v>46.66</v>
      </c>
      <c r="E32" s="25"/>
      <c r="F32" s="25"/>
      <c r="G32" s="25"/>
    </row>
    <row r="33" spans="1:7" ht="12.75">
      <c r="A33" s="41" t="s">
        <v>54</v>
      </c>
      <c r="B33" s="42" t="s">
        <v>55</v>
      </c>
      <c r="C33" s="40">
        <v>27.08</v>
      </c>
      <c r="D33" s="43">
        <f>C33</f>
        <v>27.08</v>
      </c>
      <c r="E33" s="25"/>
      <c r="F33" s="25"/>
      <c r="G33" s="25"/>
    </row>
    <row r="34" spans="1:7" ht="12.75">
      <c r="A34" s="33" t="s">
        <v>56</v>
      </c>
      <c r="B34" s="21" t="s">
        <v>57</v>
      </c>
      <c r="C34" s="44"/>
      <c r="D34" s="40"/>
      <c r="E34" s="25"/>
      <c r="F34" s="25"/>
      <c r="G34" s="25"/>
    </row>
    <row r="35" spans="1:7" ht="12.75">
      <c r="A35" s="33" t="s">
        <v>58</v>
      </c>
      <c r="B35" s="21" t="s">
        <v>59</v>
      </c>
      <c r="C35" s="44"/>
      <c r="D35" s="40"/>
      <c r="E35" s="25"/>
      <c r="F35" s="25"/>
      <c r="G35" s="25"/>
    </row>
    <row r="36" spans="1:7" ht="12.75">
      <c r="A36" s="33" t="s">
        <v>60</v>
      </c>
      <c r="B36" s="21" t="s">
        <v>26</v>
      </c>
      <c r="C36" s="44"/>
      <c r="D36" s="40"/>
      <c r="E36" s="25"/>
      <c r="F36" s="25"/>
      <c r="G36" s="25"/>
    </row>
    <row r="37" spans="1:7" ht="12.75">
      <c r="A37" s="22" t="s">
        <v>61</v>
      </c>
      <c r="B37" s="26" t="s">
        <v>28</v>
      </c>
      <c r="C37" s="44"/>
      <c r="D37" s="40"/>
      <c r="E37" s="45"/>
      <c r="F37" s="45"/>
      <c r="G37" s="45"/>
    </row>
    <row r="38" spans="1:7" ht="12.75">
      <c r="A38" s="46" t="s">
        <v>62</v>
      </c>
      <c r="B38" s="42" t="s">
        <v>63</v>
      </c>
      <c r="C38" s="47">
        <v>37.5</v>
      </c>
      <c r="D38" s="37"/>
      <c r="E38" s="48">
        <f>C38</f>
        <v>37.5</v>
      </c>
      <c r="F38" s="45"/>
      <c r="G38" s="45"/>
    </row>
    <row r="39" spans="1:7" ht="12.75">
      <c r="A39" s="46" t="s">
        <v>64</v>
      </c>
      <c r="B39" s="49" t="s">
        <v>65</v>
      </c>
      <c r="C39" s="36">
        <v>287.992</v>
      </c>
      <c r="D39" s="37">
        <f>C39-E39</f>
        <v>97.70100000000002</v>
      </c>
      <c r="E39" s="48">
        <f>181.979-41.7+50.012</f>
        <v>190.291</v>
      </c>
      <c r="F39" s="45"/>
      <c r="G39" s="45"/>
    </row>
    <row r="40" spans="1:7" ht="12.75">
      <c r="A40" s="46" t="s">
        <v>66</v>
      </c>
      <c r="B40" s="49" t="s">
        <v>67</v>
      </c>
      <c r="C40" s="36">
        <f>71.247+3.947</f>
        <v>75.194</v>
      </c>
      <c r="D40" s="37">
        <f>C40</f>
        <v>75.194</v>
      </c>
      <c r="E40" s="48"/>
      <c r="F40" s="45"/>
      <c r="G40" s="45"/>
    </row>
    <row r="41" spans="1:7" ht="12.75">
      <c r="A41" s="46" t="s">
        <v>68</v>
      </c>
      <c r="B41" s="49" t="s">
        <v>69</v>
      </c>
      <c r="C41" s="36">
        <v>73.889</v>
      </c>
      <c r="D41" s="37">
        <f>C41</f>
        <v>73.889</v>
      </c>
      <c r="E41" s="48"/>
      <c r="F41" s="45"/>
      <c r="G41" s="45"/>
    </row>
    <row r="42" spans="1:7" ht="12.75">
      <c r="A42" s="46" t="s">
        <v>70</v>
      </c>
      <c r="B42" s="50" t="s">
        <v>71</v>
      </c>
      <c r="C42" s="36">
        <v>24.988</v>
      </c>
      <c r="D42" s="37"/>
      <c r="E42" s="48">
        <f>C42</f>
        <v>24.988</v>
      </c>
      <c r="F42" s="45"/>
      <c r="G42" s="45"/>
    </row>
    <row r="43" spans="1:7" ht="12.75">
      <c r="A43" s="46" t="s">
        <v>72</v>
      </c>
      <c r="B43" s="50" t="s">
        <v>73</v>
      </c>
      <c r="C43" s="51">
        <v>251.7</v>
      </c>
      <c r="D43" s="37"/>
      <c r="E43" s="48">
        <f>C43</f>
        <v>251.7</v>
      </c>
      <c r="F43" s="45"/>
      <c r="G43" s="45"/>
    </row>
    <row r="44" spans="1:7" ht="12.75">
      <c r="A44" s="52"/>
      <c r="B44" s="32" t="s">
        <v>74</v>
      </c>
      <c r="C44" s="53">
        <f>SUM(C20:C43)</f>
        <v>6327.993000000001</v>
      </c>
      <c r="D44" s="53">
        <f>SUM(D20:D43)</f>
        <v>4747.289</v>
      </c>
      <c r="E44" s="53">
        <f>SUM(E20:E43)</f>
        <v>1580.7040000000002</v>
      </c>
      <c r="F44" s="27">
        <f>SUM(F29:F37)</f>
        <v>0</v>
      </c>
      <c r="G44" s="27">
        <f>SUM(G29:G37)</f>
        <v>0</v>
      </c>
    </row>
    <row r="45" spans="1:7" ht="12.75">
      <c r="A45" s="54"/>
      <c r="B45" s="32" t="s">
        <v>75</v>
      </c>
      <c r="C45" s="55">
        <f>C44+C18</f>
        <v>6327.993000000001</v>
      </c>
      <c r="D45" s="55">
        <f>D44+D18</f>
        <v>4747.289</v>
      </c>
      <c r="E45" s="30">
        <f>E44+E18</f>
        <v>1580.7040000000002</v>
      </c>
      <c r="F45" s="30">
        <f>F44+F18</f>
        <v>0</v>
      </c>
      <c r="G45" s="30">
        <f>G44+G18</f>
        <v>0</v>
      </c>
    </row>
    <row r="46" spans="1:7" ht="12.75">
      <c r="A46" s="15" t="s">
        <v>76</v>
      </c>
      <c r="B46" s="17" t="s">
        <v>77</v>
      </c>
      <c r="C46" s="17"/>
      <c r="D46" s="17"/>
      <c r="E46" s="17"/>
      <c r="F46" s="17"/>
      <c r="G46" s="17"/>
    </row>
    <row r="47" spans="1:7" ht="12.75" customHeight="1">
      <c r="A47" s="20" t="s">
        <v>78</v>
      </c>
      <c r="B47" s="26" t="s">
        <v>79</v>
      </c>
      <c r="C47" s="26"/>
      <c r="D47" s="26"/>
      <c r="E47" s="26"/>
      <c r="F47" s="26"/>
      <c r="G47" s="26"/>
    </row>
    <row r="48" spans="1:7" s="59" customFormat="1" ht="12.75">
      <c r="A48" s="56" t="s">
        <v>80</v>
      </c>
      <c r="B48" s="23" t="s">
        <v>81</v>
      </c>
      <c r="C48" s="57"/>
      <c r="D48" s="58"/>
      <c r="E48" s="25"/>
      <c r="F48" s="25"/>
      <c r="G48" s="25"/>
    </row>
    <row r="49" spans="1:7" s="59" customFormat="1" ht="12.75">
      <c r="A49" s="22" t="s">
        <v>82</v>
      </c>
      <c r="B49" s="23" t="s">
        <v>20</v>
      </c>
      <c r="C49" s="57"/>
      <c r="D49" s="58"/>
      <c r="E49" s="25"/>
      <c r="F49" s="25"/>
      <c r="G49" s="25"/>
    </row>
    <row r="50" spans="1:7" s="59" customFormat="1" ht="12.75">
      <c r="A50" s="22" t="s">
        <v>83</v>
      </c>
      <c r="B50" s="26" t="s">
        <v>26</v>
      </c>
      <c r="C50" s="57"/>
      <c r="D50" s="58"/>
      <c r="E50" s="25"/>
      <c r="F50" s="25"/>
      <c r="G50" s="25"/>
    </row>
    <row r="51" spans="1:7" ht="12.75">
      <c r="A51" s="22" t="s">
        <v>84</v>
      </c>
      <c r="B51" s="26" t="s">
        <v>28</v>
      </c>
      <c r="C51" s="57"/>
      <c r="D51" s="58"/>
      <c r="E51" s="45"/>
      <c r="F51" s="45"/>
      <c r="G51" s="45"/>
    </row>
    <row r="52" spans="1:7" ht="12.75">
      <c r="A52" s="15"/>
      <c r="B52" s="32" t="s">
        <v>85</v>
      </c>
      <c r="C52" s="60">
        <f>SUM(C48:C51)</f>
        <v>0</v>
      </c>
      <c r="D52" s="60">
        <f>SUM(D48:D51)</f>
        <v>0</v>
      </c>
      <c r="E52" s="27">
        <v>0</v>
      </c>
      <c r="F52" s="27">
        <v>0</v>
      </c>
      <c r="G52" s="27">
        <v>0</v>
      </c>
    </row>
    <row r="53" spans="1:7" ht="12.75">
      <c r="A53" s="20" t="s">
        <v>86</v>
      </c>
      <c r="B53" s="45" t="s">
        <v>87</v>
      </c>
      <c r="C53" s="45"/>
      <c r="D53" s="45"/>
      <c r="E53" s="45"/>
      <c r="F53" s="45"/>
      <c r="G53" s="45"/>
    </row>
    <row r="54" spans="1:7" ht="12.75">
      <c r="A54" s="61" t="s">
        <v>88</v>
      </c>
      <c r="B54" s="23" t="s">
        <v>81</v>
      </c>
      <c r="C54" s="62"/>
      <c r="D54" s="62"/>
      <c r="E54" s="25"/>
      <c r="F54" s="25"/>
      <c r="G54" s="25"/>
    </row>
    <row r="55" spans="1:7" ht="12.75">
      <c r="A55" s="33" t="s">
        <v>89</v>
      </c>
      <c r="B55" s="23" t="s">
        <v>20</v>
      </c>
      <c r="C55" s="25"/>
      <c r="D55" s="25"/>
      <c r="E55" s="25"/>
      <c r="F55" s="25"/>
      <c r="G55" s="25"/>
    </row>
    <row r="56" spans="1:7" ht="12.75">
      <c r="A56" s="33" t="s">
        <v>90</v>
      </c>
      <c r="B56" s="21" t="s">
        <v>57</v>
      </c>
      <c r="C56" s="25"/>
      <c r="D56" s="25"/>
      <c r="E56" s="25"/>
      <c r="F56" s="25"/>
      <c r="G56" s="25"/>
    </row>
    <row r="57" spans="1:7" ht="12.75">
      <c r="A57" s="33" t="s">
        <v>91</v>
      </c>
      <c r="B57" s="21" t="s">
        <v>59</v>
      </c>
      <c r="C57" s="25"/>
      <c r="D57" s="25"/>
      <c r="E57" s="25"/>
      <c r="F57" s="25"/>
      <c r="G57" s="25"/>
    </row>
    <row r="58" spans="1:7" ht="12.75">
      <c r="A58" s="33" t="s">
        <v>92</v>
      </c>
      <c r="B58" s="26" t="s">
        <v>26</v>
      </c>
      <c r="C58" s="23"/>
      <c r="D58" s="25"/>
      <c r="E58" s="25"/>
      <c r="F58" s="25"/>
      <c r="G58" s="25"/>
    </row>
    <row r="59" spans="1:7" ht="12.75">
      <c r="A59" s="63" t="s">
        <v>93</v>
      </c>
      <c r="B59" s="64" t="s">
        <v>94</v>
      </c>
      <c r="C59" s="36">
        <v>30.958</v>
      </c>
      <c r="D59" s="37"/>
      <c r="E59" s="65">
        <f>C59</f>
        <v>30.958</v>
      </c>
      <c r="F59" s="25"/>
      <c r="G59" s="25"/>
    </row>
    <row r="60" spans="1:7" ht="12.75">
      <c r="A60" s="63" t="s">
        <v>95</v>
      </c>
      <c r="B60" s="42" t="s">
        <v>96</v>
      </c>
      <c r="C60" s="66">
        <v>18.742</v>
      </c>
      <c r="D60" s="37"/>
      <c r="E60" s="67">
        <f>C60</f>
        <v>18.742</v>
      </c>
      <c r="F60" s="25"/>
      <c r="G60" s="25"/>
    </row>
    <row r="61" spans="1:7" ht="12.75">
      <c r="A61" s="63" t="s">
        <v>97</v>
      </c>
      <c r="B61" s="49" t="s">
        <v>98</v>
      </c>
      <c r="C61" s="36">
        <v>174.805</v>
      </c>
      <c r="D61" s="37"/>
      <c r="E61" s="67">
        <f>C61</f>
        <v>174.805</v>
      </c>
      <c r="F61" s="25"/>
      <c r="G61" s="25"/>
    </row>
    <row r="62" spans="1:7" ht="12.75">
      <c r="A62" s="63" t="s">
        <v>99</v>
      </c>
      <c r="B62" s="49" t="s">
        <v>100</v>
      </c>
      <c r="C62" s="68">
        <v>287.1</v>
      </c>
      <c r="D62" s="37"/>
      <c r="E62" s="67">
        <f>C62</f>
        <v>287.1</v>
      </c>
      <c r="F62" s="25"/>
      <c r="G62" s="25"/>
    </row>
    <row r="63" spans="1:7" ht="12.75">
      <c r="A63" s="63" t="s">
        <v>101</v>
      </c>
      <c r="B63" s="49" t="s">
        <v>102</v>
      </c>
      <c r="C63" s="36">
        <v>82.443</v>
      </c>
      <c r="D63" s="37"/>
      <c r="E63" s="67">
        <f>C63</f>
        <v>82.443</v>
      </c>
      <c r="F63" s="25"/>
      <c r="G63" s="25"/>
    </row>
    <row r="64" spans="1:7" ht="12.75">
      <c r="A64" s="63" t="s">
        <v>103</v>
      </c>
      <c r="B64" s="49" t="s">
        <v>104</v>
      </c>
      <c r="C64" s="47">
        <f>3750-89.688</f>
        <v>3660.312</v>
      </c>
      <c r="D64" s="37">
        <f>C64-E64</f>
        <v>3549.312</v>
      </c>
      <c r="E64" s="67">
        <v>111</v>
      </c>
      <c r="F64" s="25"/>
      <c r="G64" s="25"/>
    </row>
    <row r="65" spans="1:7" ht="12.75">
      <c r="A65" s="63" t="s">
        <v>105</v>
      </c>
      <c r="B65" s="49" t="s">
        <v>106</v>
      </c>
      <c r="C65" s="36">
        <v>70.828</v>
      </c>
      <c r="D65" s="37"/>
      <c r="E65" s="67">
        <f>C65</f>
        <v>70.828</v>
      </c>
      <c r="F65" s="25"/>
      <c r="G65" s="25"/>
    </row>
    <row r="66" spans="1:7" ht="12.75">
      <c r="A66" s="22" t="s">
        <v>107</v>
      </c>
      <c r="B66" s="26" t="s">
        <v>28</v>
      </c>
      <c r="C66" s="69"/>
      <c r="D66" s="45"/>
      <c r="E66" s="45"/>
      <c r="F66" s="45"/>
      <c r="G66" s="45"/>
    </row>
    <row r="67" spans="1:7" ht="12.75">
      <c r="A67" s="63" t="s">
        <v>108</v>
      </c>
      <c r="B67" s="64" t="s">
        <v>109</v>
      </c>
      <c r="C67" s="36">
        <v>34.844</v>
      </c>
      <c r="D67" s="37"/>
      <c r="E67" s="70">
        <f>C67</f>
        <v>34.844</v>
      </c>
      <c r="F67" s="45"/>
      <c r="G67" s="45"/>
    </row>
    <row r="68" spans="1:7" ht="12.75">
      <c r="A68" s="63" t="s">
        <v>110</v>
      </c>
      <c r="B68" s="42" t="s">
        <v>111</v>
      </c>
      <c r="C68" s="36">
        <v>25.21</v>
      </c>
      <c r="D68" s="37"/>
      <c r="E68" s="70">
        <f>C68</f>
        <v>25.21</v>
      </c>
      <c r="F68" s="45"/>
      <c r="G68" s="45"/>
    </row>
    <row r="69" spans="1:7" ht="12.75">
      <c r="A69" s="63" t="s">
        <v>112</v>
      </c>
      <c r="B69" s="42" t="s">
        <v>113</v>
      </c>
      <c r="C69" s="36">
        <v>11.747</v>
      </c>
      <c r="D69" s="37"/>
      <c r="E69" s="70">
        <f>C69</f>
        <v>11.747</v>
      </c>
      <c r="F69" s="45"/>
      <c r="G69" s="45"/>
    </row>
    <row r="70" spans="1:7" ht="12.75">
      <c r="A70" s="63" t="s">
        <v>114</v>
      </c>
      <c r="B70" s="50" t="s">
        <v>115</v>
      </c>
      <c r="C70" s="51">
        <f>83.333+119.232</f>
        <v>202.565</v>
      </c>
      <c r="D70" s="37">
        <v>202.565</v>
      </c>
      <c r="E70" s="70"/>
      <c r="F70" s="45"/>
      <c r="G70" s="45"/>
    </row>
    <row r="71" spans="1:7" ht="12.75">
      <c r="A71" s="63" t="s">
        <v>116</v>
      </c>
      <c r="B71" s="50" t="s">
        <v>117</v>
      </c>
      <c r="C71" s="51">
        <v>120.8</v>
      </c>
      <c r="D71" s="37"/>
      <c r="E71" s="70">
        <f>C71</f>
        <v>120.8</v>
      </c>
      <c r="F71" s="45"/>
      <c r="G71" s="45"/>
    </row>
    <row r="72" spans="1:7" ht="12.75">
      <c r="A72" s="63" t="s">
        <v>118</v>
      </c>
      <c r="B72" s="49" t="s">
        <v>119</v>
      </c>
      <c r="C72" s="36">
        <v>25.555</v>
      </c>
      <c r="D72" s="37"/>
      <c r="E72" s="70">
        <f>C72</f>
        <v>25.555</v>
      </c>
      <c r="F72" s="45"/>
      <c r="G72" s="45"/>
    </row>
    <row r="73" spans="1:7" ht="12.75">
      <c r="A73" s="63" t="s">
        <v>120</v>
      </c>
      <c r="B73" s="49" t="s">
        <v>121</v>
      </c>
      <c r="C73" s="36">
        <v>29.14</v>
      </c>
      <c r="D73" s="37"/>
      <c r="E73" s="70">
        <f>C73</f>
        <v>29.14</v>
      </c>
      <c r="F73" s="45"/>
      <c r="G73" s="45"/>
    </row>
    <row r="74" spans="1:7" ht="12.75">
      <c r="A74" s="63" t="s">
        <v>122</v>
      </c>
      <c r="B74" s="49" t="s">
        <v>123</v>
      </c>
      <c r="C74" s="36">
        <v>37.581</v>
      </c>
      <c r="D74" s="37"/>
      <c r="E74" s="67">
        <f>C74</f>
        <v>37.581</v>
      </c>
      <c r="F74" s="45"/>
      <c r="G74" s="45"/>
    </row>
    <row r="75" spans="1:7" ht="12.75">
      <c r="A75" s="63" t="s">
        <v>124</v>
      </c>
      <c r="B75" s="50" t="s">
        <v>125</v>
      </c>
      <c r="C75" s="71">
        <v>30.31</v>
      </c>
      <c r="D75" s="37"/>
      <c r="E75" s="70">
        <v>30.31</v>
      </c>
      <c r="F75" s="45"/>
      <c r="G75" s="45"/>
    </row>
    <row r="76" spans="1:7" ht="12.75">
      <c r="A76" s="15"/>
      <c r="B76" s="72" t="s">
        <v>126</v>
      </c>
      <c r="C76" s="27">
        <f>SUM(C54:C75)</f>
        <v>4842.940000000001</v>
      </c>
      <c r="D76" s="27">
        <f>SUM(D54:D75)</f>
        <v>3751.877</v>
      </c>
      <c r="E76" s="27">
        <f>SUM(E54:E75)</f>
        <v>1091.0629999999999</v>
      </c>
      <c r="F76" s="27">
        <f>SUM(F54:F66)</f>
        <v>0</v>
      </c>
      <c r="G76" s="27">
        <f>SUM(G54:G66)</f>
        <v>0</v>
      </c>
    </row>
    <row r="77" spans="1:7" ht="12.75">
      <c r="A77" s="54"/>
      <c r="B77" s="72" t="s">
        <v>127</v>
      </c>
      <c r="C77" s="30">
        <f>C76+C52</f>
        <v>4842.940000000001</v>
      </c>
      <c r="D77" s="30">
        <f>D76+D52</f>
        <v>3751.877</v>
      </c>
      <c r="E77" s="30">
        <f>E76+E52</f>
        <v>1091.0629999999999</v>
      </c>
      <c r="F77" s="30">
        <f>F76+F52</f>
        <v>0</v>
      </c>
      <c r="G77" s="30">
        <f>G76+G52</f>
        <v>0</v>
      </c>
    </row>
    <row r="78" spans="1:7" ht="12.75">
      <c r="A78" s="54"/>
      <c r="B78" s="72" t="s">
        <v>128</v>
      </c>
      <c r="C78" s="55">
        <f>C77+C45</f>
        <v>11170.933000000003</v>
      </c>
      <c r="D78" s="55">
        <f>D77+D45</f>
        <v>8499.166</v>
      </c>
      <c r="E78" s="30">
        <f>E77+E45</f>
        <v>2671.767</v>
      </c>
      <c r="F78" s="30">
        <f>F77+F45</f>
        <v>0</v>
      </c>
      <c r="G78" s="30">
        <f>G77+G45</f>
        <v>0</v>
      </c>
    </row>
    <row r="79" spans="1:7" ht="12.75">
      <c r="A79" s="73" t="s">
        <v>129</v>
      </c>
      <c r="B79" s="73"/>
      <c r="C79" s="73"/>
      <c r="D79" s="73"/>
      <c r="E79" s="73"/>
      <c r="F79" s="73"/>
      <c r="G79" s="73"/>
    </row>
    <row r="80" spans="1:7" ht="12.75">
      <c r="A80" s="73"/>
      <c r="B80" s="73"/>
      <c r="C80" s="73"/>
      <c r="D80" s="73"/>
      <c r="E80" s="73"/>
      <c r="F80" s="73"/>
      <c r="G80" s="73"/>
    </row>
    <row r="81" spans="1:7" ht="12.75">
      <c r="A81" s="73"/>
      <c r="B81" s="73"/>
      <c r="C81" s="73"/>
      <c r="D81" s="73"/>
      <c r="E81" s="73"/>
      <c r="F81" s="73"/>
      <c r="G81" s="73"/>
    </row>
    <row r="82" spans="1:7" ht="12.75">
      <c r="A82" s="74" t="s">
        <v>130</v>
      </c>
      <c r="B82" s="75"/>
      <c r="C82" s="76" t="s">
        <v>131</v>
      </c>
      <c r="D82" s="77"/>
      <c r="E82" s="78" t="s">
        <v>132</v>
      </c>
      <c r="F82" s="78"/>
      <c r="G82" s="77"/>
    </row>
    <row r="83" spans="1:7" ht="12.75">
      <c r="A83" s="78" t="s">
        <v>133</v>
      </c>
      <c r="B83" s="78"/>
      <c r="C83" s="78"/>
      <c r="D83" s="78"/>
      <c r="G83" s="79"/>
    </row>
    <row r="84" spans="1:7" ht="12.75" customHeight="1">
      <c r="A84" s="80" t="s">
        <v>134</v>
      </c>
      <c r="B84" s="80"/>
      <c r="C84" s="80"/>
      <c r="D84" s="80"/>
      <c r="E84" s="80"/>
      <c r="F84" s="80"/>
      <c r="G84" s="80"/>
    </row>
    <row r="85" spans="2:6" ht="12.75">
      <c r="B85" s="4"/>
      <c r="C85" s="2" t="s">
        <v>131</v>
      </c>
      <c r="D85" s="2"/>
      <c r="E85" s="81" t="s">
        <v>132</v>
      </c>
      <c r="F85" s="81"/>
    </row>
    <row r="87" spans="1:7" ht="12.75" customHeight="1">
      <c r="A87" s="80" t="s">
        <v>135</v>
      </c>
      <c r="B87" s="80"/>
      <c r="C87" s="80"/>
      <c r="D87" s="80"/>
      <c r="E87" s="80"/>
      <c r="F87" s="80"/>
      <c r="G87" s="80"/>
    </row>
    <row r="88" spans="1:7" ht="12.75">
      <c r="A88" s="78" t="s">
        <v>136</v>
      </c>
      <c r="B88" s="78"/>
      <c r="C88" s="82" t="s">
        <v>131</v>
      </c>
      <c r="D88" s="82"/>
      <c r="E88" s="83" t="s">
        <v>132</v>
      </c>
      <c r="F88" s="83"/>
      <c r="G88" s="83"/>
    </row>
  </sheetData>
  <sheetProtection selectLockedCells="1" selectUnlockedCells="1"/>
  <mergeCells count="29">
    <mergeCell ref="F1:G1"/>
    <mergeCell ref="A2:G2"/>
    <mergeCell ref="A3:G3"/>
    <mergeCell ref="A4:G4"/>
    <mergeCell ref="A5:A8"/>
    <mergeCell ref="B5:B8"/>
    <mergeCell ref="C5:G5"/>
    <mergeCell ref="C6:C8"/>
    <mergeCell ref="D6:G6"/>
    <mergeCell ref="D7:D8"/>
    <mergeCell ref="E7:E8"/>
    <mergeCell ref="F7:F8"/>
    <mergeCell ref="G7:G8"/>
    <mergeCell ref="B10:G10"/>
    <mergeCell ref="B11:G11"/>
    <mergeCell ref="A18:B18"/>
    <mergeCell ref="B19:G19"/>
    <mergeCell ref="B46:G46"/>
    <mergeCell ref="B47:G47"/>
    <mergeCell ref="B53:G53"/>
    <mergeCell ref="A79:G81"/>
    <mergeCell ref="E82:F82"/>
    <mergeCell ref="A83:B83"/>
    <mergeCell ref="C83:D83"/>
    <mergeCell ref="A84:G84"/>
    <mergeCell ref="E85:F85"/>
    <mergeCell ref="A87:G87"/>
    <mergeCell ref="A88:B88"/>
    <mergeCell ref="E88:G88"/>
  </mergeCells>
  <printOptions/>
  <pageMargins left="0.7083333333333334" right="0.42986111111111114" top="0.5555555555555556" bottom="0.3465277777777777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</cp:lastModifiedBy>
  <cp:lastPrinted>2018-02-27T13:57:14Z</cp:lastPrinted>
  <dcterms:created xsi:type="dcterms:W3CDTF">2013-12-16T14:16:32Z</dcterms:created>
  <dcterms:modified xsi:type="dcterms:W3CDTF">2020-09-18T06:26:34Z</dcterms:modified>
  <cp:category/>
  <cp:version/>
  <cp:contentType/>
  <cp:contentStatus/>
  <cp:revision>37</cp:revision>
</cp:coreProperties>
</file>