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1" activeTab="0"/>
  </bookViews>
  <sheets>
    <sheet name="4" sheetId="1" r:id="rId1"/>
  </sheets>
  <definedNames>
    <definedName name="Excel_BuiltIn_Print_Area_1">#REF!</definedName>
    <definedName name="Excel_BuiltIn_Print_Area_2">'4'!$A$1:$U$115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<sst xmlns="http://schemas.openxmlformats.org/spreadsheetml/2006/main" count="217" uniqueCount="184">
  <si>
    <t>Додаток 4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</si>
  <si>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ПОГОДЖЕНО</t>
  </si>
  <si>
    <t xml:space="preserve">ЗАТВЕРДЖЕНО                         </t>
  </si>
  <si>
    <r>
      <t xml:space="preserve">рішенням </t>
    </r>
    <r>
      <rPr>
        <b/>
        <u val="single"/>
        <sz val="10"/>
        <color indexed="8"/>
        <rFont val="Times New Roman"/>
        <family val="1"/>
      </rPr>
      <t>Чорноморської міської ради Одеської області</t>
    </r>
  </si>
  <si>
    <t xml:space="preserve"> Директор   КП «Чорноморськводоканал»</t>
  </si>
  <si>
    <t xml:space="preserve">          (найменування органу місцевого самоврядування)</t>
  </si>
  <si>
    <t>(посадова особа ліцензіата)</t>
  </si>
  <si>
    <t>Від _______________2019 року № ________</t>
  </si>
  <si>
    <r>
      <t>__________________</t>
    </r>
    <r>
      <rPr>
        <b/>
        <u val="single"/>
        <sz val="10.5"/>
        <rFont val="Times New Roman"/>
        <family val="1"/>
      </rPr>
      <t>В.Г.Бондаренко</t>
    </r>
  </si>
  <si>
    <t>М.П.</t>
  </si>
  <si>
    <t>(підпис)</t>
  </si>
  <si>
    <t>(П.І.Б.)</t>
  </si>
  <si>
    <t>"____"_______________ 2019 року</t>
  </si>
  <si>
    <t>Фінансовий план використання коштів для  виконання  інвестиційної програми на 2019 рік</t>
  </si>
  <si>
    <t>КП “Чорноморськводоканал”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</si>
  <si>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</si>
  <si>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</si>
  <si>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</si>
  <si>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</si>
  <si>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</si>
  <si>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</si>
  <si>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та прогнозний періоди тис. грн. (без ПДВ)</t>
  </si>
  <si>
    <t>Строк окупності (місяців)**</t>
  </si>
  <si>
    <t xml:space="preserve">№ аркуша обґрунтовуючих матеріалів </t>
  </si>
  <si>
    <t>Економія паливно-енергетичних ресурсів (кВт/год/прогнозний період)</t>
  </si>
  <si>
    <t>Економія фонду заробітної плати, (тис. грн./прогнозний період)</t>
  </si>
  <si>
    <t>Економічний ефект  (тис. грн.)***</t>
  </si>
  <si>
    <t xml:space="preserve">загальна сума </t>
  </si>
  <si>
    <t>з урахуванням:</t>
  </si>
  <si>
    <t>госпо-      дарський  (вартість    матеріаль-них ресурсів)</t>
  </si>
  <si>
    <t>підряд-  ний</t>
  </si>
  <si>
    <t>планова-ний період</t>
  </si>
  <si>
    <t>прогнозний період</t>
  </si>
  <si>
    <t>аморти-   заційні відраху-   вання</t>
  </si>
  <si>
    <t>виробничі інвестиції з прибутку</t>
  </si>
  <si>
    <t>позичко-ві кошти</t>
  </si>
  <si>
    <t>інші залучені кошти, з них:</t>
  </si>
  <si>
    <t>бюджетні кошти (не підлягають повернен-ню)</t>
  </si>
  <si>
    <t>підлягають поверненню</t>
  </si>
  <si>
    <t xml:space="preserve"> не підлягають поверненню </t>
  </si>
  <si>
    <t>Плано-ваний період + 1</t>
  </si>
  <si>
    <t>плано-ваний період + n*</t>
  </si>
  <si>
    <t>І</t>
  </si>
  <si>
    <t>ВОДОПОСТАЧАННЯ</t>
  </si>
  <si>
    <t xml:space="preserve"> 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</si>
  <si>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 (звільняється від оподаткування згідно з пунктом 154.9 статті 154 Податкового кодексу України), з урахуванням:</t>
    </r>
  </si>
  <si>
    <t xml:space="preserve">  1.1.1</t>
  </si>
  <si>
    <t>Заходи зі зниження питомих витрат, а також втрат ресурсів,  з них:</t>
  </si>
  <si>
    <t>Усього за підпунктом 1.1.1</t>
  </si>
  <si>
    <t>1.1.2</t>
  </si>
  <si>
    <t>Заходи щодо забезпечення технологічного та/або комерційного обліку ресурсів, з них:</t>
  </si>
  <si>
    <t>Усього за підпунктом 1.1.2</t>
  </si>
  <si>
    <t>1.1.3</t>
  </si>
  <si>
    <t>Заходи щодо зменшення обсягу витрат води на технологічні потреби, з них:</t>
  </si>
  <si>
    <t>Усього за підпунктом 1.1.3</t>
  </si>
  <si>
    <t>1.1.4</t>
  </si>
  <si>
    <t>Заходи щодо підвищення якості послуг з централізованого водопостачання, з них.:</t>
  </si>
  <si>
    <t>Усього за підпунктом 1.1.4</t>
  </si>
  <si>
    <t xml:space="preserve">  1.1.5</t>
  </si>
  <si>
    <t>Заходи щодо підвищення екологічної безпеки та охорони навколишнього середовища, з них:</t>
  </si>
  <si>
    <t>Усього за підпунктом 1.1.5</t>
  </si>
  <si>
    <t>1.1.6</t>
  </si>
  <si>
    <t>Інші заходи,з них:</t>
  </si>
  <si>
    <t>Усього за підпунктом 1.1.6</t>
  </si>
  <si>
    <t>Усього за пунктом 1.1</t>
  </si>
  <si>
    <t>1.2</t>
  </si>
  <si>
    <t xml:space="preserve">Інші заходи (не звільняється від оподаткування згідно з пунктом 154.9 статті 154 Податкового кодексу України), з них:   </t>
  </si>
  <si>
    <t>1.2.1</t>
  </si>
  <si>
    <t>Заходи зі зниження питомих витрат, а також втрат ресурсів, з них:</t>
  </si>
  <si>
    <t>1.2.1.1</t>
  </si>
  <si>
    <t>Придбання засувки Д=600 мм з електроприводом для заміни на перетинці, яка з`єднує трубу 1200 мм та трубу 700 мм</t>
  </si>
  <si>
    <t>1 шт</t>
  </si>
  <si>
    <t>1.2.1.2</t>
  </si>
  <si>
    <t>Придбання засувки Д=400 мм для заміни на розі вул. Парусна та пр-т Миру</t>
  </si>
  <si>
    <t>1.2.1.3</t>
  </si>
  <si>
    <t>Придбання засувки Д=300 мм для заміни на розі вул. Парусна та вул. Паркова</t>
  </si>
  <si>
    <t>1.2.1.4</t>
  </si>
  <si>
    <t>Реконструкція насосної станції за  адресою: м. Чорноморськ, вул. 1 Травня, 18-В</t>
  </si>
  <si>
    <t>1 насосна</t>
  </si>
  <si>
    <t>Усього за підпунктом 1.2.1</t>
  </si>
  <si>
    <t>1.2.2</t>
  </si>
  <si>
    <t>Усього за підпунктом 1.2.2</t>
  </si>
  <si>
    <t>1.2.3</t>
  </si>
  <si>
    <t>Усього за підпунктом 1.2.3</t>
  </si>
  <si>
    <t>1.2.4</t>
  </si>
  <si>
    <t>Заходи щодо підвищення якості послуг з централізованого водопостачання,  з них:</t>
  </si>
  <si>
    <t>1.2.4.1</t>
  </si>
  <si>
    <t>Придбання системи автоматичного контролю якості питної води по діоксиду хлору kuntz</t>
  </si>
  <si>
    <t>1.2.4.2</t>
  </si>
  <si>
    <t xml:space="preserve">Придбання додаткового консольного насосу NL80 / 315-15-4-12 на НС РЧВ 10000 м3 за адресою Одеська обл., Овідіопольський р-н, с. Молодіжне, вул. Санжійська дорога, 3Б </t>
  </si>
  <si>
    <t>Усього за підпунктом 1.2.4</t>
  </si>
  <si>
    <t>1.2.5</t>
  </si>
  <si>
    <t>Заходи щодо провадження та розвитку інформаційних технологій, з них:</t>
  </si>
  <si>
    <t>Усього за підпунктом 1.2.5</t>
  </si>
  <si>
    <t>1.2.6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</si>
  <si>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</si>
  <si>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1.2.6</t>
  </si>
  <si>
    <t>1.2.7</t>
  </si>
  <si>
    <t>Усього за підпунктом 1.2.7</t>
  </si>
  <si>
    <t>1.2.8</t>
  </si>
  <si>
    <t>Інші заходи, з них:</t>
  </si>
  <si>
    <t>1.2.8.1</t>
  </si>
  <si>
    <t>Придбання гідравлічної маслостанції Validus в комплекті з інструментом який до неї підключається: відбійні молотки легкі — 2 шт; дискова пилка — 1 шт; гідравлічна погружна помпа — 1 шт</t>
  </si>
  <si>
    <t>1 к-т</t>
  </si>
  <si>
    <t>1.2.8.2</t>
  </si>
  <si>
    <t>Придбання будівлі побутового корпусу на вул. Транспортна в м. Чорноморську</t>
  </si>
  <si>
    <t>1 будівля</t>
  </si>
  <si>
    <t>1.2.8.3</t>
  </si>
  <si>
    <t>Придбання комплекту обладнання з пошуку трас: трубопроводів із металевих труб, кабельних ліній</t>
  </si>
  <si>
    <t>1.2.8.4</t>
  </si>
  <si>
    <t>Улаштування евакуаційної драбини будівлі КП «Чорноморськводоканал» за адресою пр-т Миру, 41а</t>
  </si>
  <si>
    <t>1.2.8.5</t>
  </si>
  <si>
    <t>Реконструкція водопроводу з заміною труб по вул. Корабельна</t>
  </si>
  <si>
    <t>1 проект</t>
  </si>
  <si>
    <t>1.2.8.6</t>
  </si>
  <si>
    <t>Реконструкція напірного водопроводу від ПНС по вул.Олександрійська, 20-Б до вул. Олександрійської, 16</t>
  </si>
  <si>
    <t>1.2.8.7</t>
  </si>
  <si>
    <t>Реконструкція перетинки №6  Д 500 мм між водогонами Д 1000мм и 700мм з улаштуванням 1 засувки Д 500 мм и заміною засувки Д 1000 мм</t>
  </si>
  <si>
    <t>1.2.8.8</t>
  </si>
  <si>
    <t>Реконструкція водопроводу за адресою: Одеська обл.,м. Чорноморськ, смт. Олександрівка, вул. Успішна</t>
  </si>
  <si>
    <t>1.2.8.9</t>
  </si>
  <si>
    <t>Реконструкція водопроводу за адресою: Одеська обл.,м. Чорноморськ, смт. Олександрівка, вул. Горбунова</t>
  </si>
  <si>
    <t>1.2.8.10</t>
  </si>
  <si>
    <t>Реконструкція водопроводу за адресою: Одеська обл.,м. Чорноморськ, смт. Олександрівка, вул. Горіхова</t>
  </si>
  <si>
    <t>1.2.8.11</t>
  </si>
  <si>
    <t>Вибір джерела постачання питної води для м. Чорноморська. Перехід на власне джерело водопостачання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</si>
  <si>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</si>
  <si>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</si>
  <si>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</si>
  <si>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</si>
  <si>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</si>
  <si>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 xml:space="preserve">  2.1.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</si>
  <si>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 (звільняється від оподаткування згідно з пунктом 154.9 статті 154 Податкового кодексу України), з урахуванням:</t>
    </r>
  </si>
  <si>
    <t xml:space="preserve">  2.1.1</t>
  </si>
  <si>
    <t>Заходи зі зниження питомих витрат, а також втрат ресурсів, у т.ч.:</t>
  </si>
  <si>
    <t>Усього за підпунктом 2.1.1</t>
  </si>
  <si>
    <t>2.1.2</t>
  </si>
  <si>
    <t>Усього за підпунктом 2.1.2</t>
  </si>
  <si>
    <t>2.1.3</t>
  </si>
  <si>
    <t>Модернізація та закупівля транспортних засобів спеціального та спеціалізованого призначення, з них:</t>
  </si>
  <si>
    <t>Усього за підпунктом  2.1.3</t>
  </si>
  <si>
    <t>2.1.4</t>
  </si>
  <si>
    <t>Усього за підпунктом 2.1.4</t>
  </si>
  <si>
    <t>2.1.5</t>
  </si>
  <si>
    <t>Усього за підпунктом 2.1.5</t>
  </si>
  <si>
    <t>Усього за пунктом 2.1</t>
  </si>
  <si>
    <t>2.2</t>
  </si>
  <si>
    <t xml:space="preserve"> Інші заходи (не  звільняється від оподаткування згідно з пунктом 154.9 статті 154 Податкового кодексу України), з урахуванням :</t>
  </si>
  <si>
    <t>2.2.1</t>
  </si>
  <si>
    <t>Усього за підпунктом 2.2.1</t>
  </si>
  <si>
    <t>2.2.2</t>
  </si>
  <si>
    <t>Усього за підпунктом2.2.2</t>
  </si>
  <si>
    <t>2.2.3</t>
  </si>
  <si>
    <t>Усього за підпунктом 2.2.3</t>
  </si>
  <si>
    <t>2.2.4</t>
  </si>
  <si>
    <t>Усього за підпунктом 2.2.4</t>
  </si>
  <si>
    <t>2.2.5</t>
  </si>
  <si>
    <t>2.2.5.1</t>
  </si>
  <si>
    <t>Реконструкція будівлі приймальної камери решіток-дробарок на КОС м.Чорноморська (в тому числі проектні роботи)</t>
  </si>
  <si>
    <t>1шт</t>
  </si>
  <si>
    <t>2.2.5.2</t>
  </si>
  <si>
    <r>
      <t>Будівництво ПЛ-10 кВ «Маяк» для електропостачання КОС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(в тому числі проектні роботи)</t>
    </r>
  </si>
  <si>
    <t>Усього за підпунктом 2.2.5</t>
  </si>
  <si>
    <t>2.2.6</t>
  </si>
  <si>
    <t>2.2.6.1</t>
  </si>
  <si>
    <t>Придбання дизельгенератору 320 кВт на КОС</t>
  </si>
  <si>
    <t>2.2.6.2</t>
  </si>
  <si>
    <t>2.2.6.3</t>
  </si>
  <si>
    <t>Улаштування пожежної сигналізації будівлі КП «Чорноморськводоканал» за  адресою пр-т Миру, 41а</t>
  </si>
  <si>
    <t>2.2.6.4</t>
  </si>
  <si>
    <t>Капітальний ремонт колектору Д800мм в м Чорноморську</t>
  </si>
  <si>
    <t>2.2.6.5</t>
  </si>
  <si>
    <t>Технічне переоснащення системи опалення АБК КОС м Чорноморська з використанням теплових насосів (в тому числі проектні роботи)</t>
  </si>
  <si>
    <t>Усього за підпунктом  2.2.6</t>
  </si>
  <si>
    <t>Усього за пунктом 2.2</t>
  </si>
  <si>
    <t>Усього за розділом ІІ</t>
  </si>
  <si>
    <t>Усього за інвестиційною програмою</t>
  </si>
  <si>
    <t>Примітки:  n* - кількість років інвестиційної програми.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</si>
  <si>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</si>
  <si>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</si>
  <si>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х- ліцензіатом  не заповнюється.</t>
  </si>
  <si>
    <r>
      <t xml:space="preserve">                          </t>
    </r>
    <r>
      <rPr>
        <u val="single"/>
        <sz val="10"/>
        <rFont val="Times New Roman"/>
        <family val="1"/>
      </rPr>
      <t xml:space="preserve"> Начальник ОПР     </t>
    </r>
    <r>
      <rPr>
        <sz val="10"/>
        <rFont val="Times New Roman"/>
        <family val="1"/>
      </rPr>
      <t xml:space="preserve">                                                                                                      ___________________                                                       </t>
    </r>
    <r>
      <rPr>
        <u val="single"/>
        <sz val="10"/>
        <rFont val="Times New Roman"/>
        <family val="1"/>
      </rPr>
      <t xml:space="preserve">  Т.В.Скидан</t>
    </r>
  </si>
  <si>
    <t>(посада відповідального виконавця)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</si>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</sst>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р.&quot;_-;\-* #,##0.00&quot;р.&quot;_-;_-* \-??&quot;р.&quot;_-;_-@_-"/>
    <numFmt numFmtId="166" formatCode="@"/>
    <numFmt numFmtId="167" formatCode="0.00"/>
    <numFmt numFmtId="168" formatCode="0.0"/>
    <numFmt numFmtId="169" formatCode="0"/>
    <numFmt numFmtId="170" formatCode="#,##0"/>
    <numFmt numFmtId="171" formatCode="_-* #,##0.00\ _г_р_н_._-;\-* #,##0.00\ _г_р_н_._-;_-* \-??\ _г_р_н_._-;_-@_-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21" borderId="8" applyNumberFormat="0" applyAlignment="0" applyProtection="0"/>
    <xf numFmtId="164" fontId="13" fillId="21" borderId="8" applyNumberFormat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6" fillId="20" borderId="1" applyNumberFormat="0" applyAlignment="0" applyProtection="0"/>
    <xf numFmtId="164" fontId="1" fillId="0" borderId="0">
      <alignment/>
      <protection/>
    </xf>
    <xf numFmtId="164" fontId="16" fillId="3" borderId="0" applyNumberFormat="0" applyBorder="0" applyAlignment="0" applyProtection="0"/>
    <xf numFmtId="164" fontId="16" fillId="3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12" fillId="0" borderId="7" applyNumberFormat="0" applyFill="0" applyAlignment="0" applyProtection="0"/>
    <xf numFmtId="164" fontId="5" fillId="20" borderId="2" applyNumberFormat="0" applyAlignment="0" applyProtection="0"/>
    <xf numFmtId="164" fontId="11" fillId="0" borderId="6" applyNumberFormat="0" applyFill="0" applyAlignment="0" applyProtection="0"/>
    <xf numFmtId="164" fontId="15" fillId="22" borderId="0" applyNumberFormat="0" applyBorder="0" applyAlignment="0" applyProtection="0"/>
    <xf numFmtId="164" fontId="18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2" fillId="0" borderId="0">
      <alignment/>
      <protection/>
    </xf>
  </cellStyleXfs>
  <cellXfs count="135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center"/>
    </xf>
    <xf numFmtId="164" fontId="19" fillId="0" borderId="0" xfId="0" applyFont="1" applyFill="1" applyAlignment="1">
      <alignment/>
    </xf>
    <xf numFmtId="164" fontId="19" fillId="0" borderId="0" xfId="0" applyFont="1" applyFill="1" applyBorder="1" applyAlignment="1">
      <alignment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Border="1" applyAlignment="1">
      <alignment horizontal="left" vertical="center" wrapText="1"/>
    </xf>
    <xf numFmtId="164" fontId="20" fillId="0" borderId="0" xfId="100" applyFont="1" applyBorder="1" applyAlignment="1">
      <alignment horizontal="center"/>
      <protection/>
    </xf>
    <xf numFmtId="164" fontId="20" fillId="0" borderId="0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left" vertical="center" wrapText="1"/>
    </xf>
    <xf numFmtId="164" fontId="22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center" vertical="top"/>
    </xf>
    <xf numFmtId="164" fontId="22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0" fillId="0" borderId="0" xfId="100" applyFont="1" applyAlignment="1">
      <alignment horizontal="left"/>
      <protection/>
    </xf>
    <xf numFmtId="164" fontId="28" fillId="0" borderId="0" xfId="100" applyFont="1" applyBorder="1" applyAlignment="1">
      <alignment horizontal="center"/>
      <protection/>
    </xf>
    <xf numFmtId="164" fontId="0" fillId="0" borderId="0" xfId="0" applyFill="1" applyAlignment="1">
      <alignment vertical="top"/>
    </xf>
    <xf numFmtId="164" fontId="25" fillId="0" borderId="0" xfId="0" applyFont="1" applyFill="1" applyAlignment="1">
      <alignment vertical="top"/>
    </xf>
    <xf numFmtId="164" fontId="25" fillId="0" borderId="0" xfId="0" applyFont="1" applyFill="1" applyBorder="1" applyAlignment="1">
      <alignment horizontal="right" vertical="top"/>
    </xf>
    <xf numFmtId="164" fontId="29" fillId="0" borderId="0" xfId="0" applyFont="1" applyFill="1" applyAlignment="1">
      <alignment horizontal="left" vertical="top" wrapText="1"/>
    </xf>
    <xf numFmtId="164" fontId="21" fillId="0" borderId="0" xfId="0" applyFont="1" applyFill="1" applyAlignment="1">
      <alignment horizontal="left" vertical="top" wrapText="1"/>
    </xf>
    <xf numFmtId="164" fontId="30" fillId="0" borderId="0" xfId="100" applyFont="1" applyBorder="1" applyAlignment="1">
      <alignment horizontal="left"/>
      <protection/>
    </xf>
    <xf numFmtId="164" fontId="30" fillId="0" borderId="0" xfId="0" applyFont="1" applyFill="1" applyAlignment="1">
      <alignment horizontal="left"/>
    </xf>
    <xf numFmtId="164" fontId="2" fillId="0" borderId="0" xfId="100">
      <alignment/>
      <protection/>
    </xf>
    <xf numFmtId="164" fontId="20" fillId="0" borderId="0" xfId="0" applyFont="1" applyFill="1" applyAlignment="1">
      <alignment horizontal="left"/>
    </xf>
    <xf numFmtId="164" fontId="29" fillId="0" borderId="0" xfId="0" applyFont="1" applyFill="1" applyAlignment="1">
      <alignment horizontal="left" vertical="center" wrapText="1"/>
    </xf>
    <xf numFmtId="165" fontId="19" fillId="0" borderId="0" xfId="0" applyNumberFormat="1" applyFont="1" applyFill="1" applyAlignment="1">
      <alignment horizontal="center" wrapText="1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Alignment="1">
      <alignment wrapText="1"/>
    </xf>
    <xf numFmtId="164" fontId="19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8" fillId="0" borderId="10" xfId="0" applyFont="1" applyFill="1" applyBorder="1" applyAlignment="1">
      <alignment horizontal="center" vertical="top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textRotation="90" wrapText="1"/>
    </xf>
    <xf numFmtId="164" fontId="19" fillId="0" borderId="11" xfId="0" applyFont="1" applyFill="1" applyBorder="1" applyAlignment="1">
      <alignment horizontal="center"/>
    </xf>
    <xf numFmtId="164" fontId="19" fillId="0" borderId="11" xfId="56" applyFont="1" applyFill="1" applyBorder="1" applyAlignment="1" applyProtection="1">
      <alignment horizontal="center" vertical="center" wrapText="1"/>
      <protection locked="0"/>
    </xf>
    <xf numFmtId="164" fontId="19" fillId="0" borderId="11" xfId="0" applyFont="1" applyFill="1" applyBorder="1" applyAlignment="1">
      <alignment horizont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33" fillId="0" borderId="12" xfId="0" applyNumberFormat="1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/>
    </xf>
    <xf numFmtId="164" fontId="33" fillId="0" borderId="12" xfId="0" applyFont="1" applyFill="1" applyBorder="1" applyAlignment="1">
      <alignment horizontal="center" wrapText="1"/>
    </xf>
    <xf numFmtId="164" fontId="33" fillId="0" borderId="12" xfId="0" applyFont="1" applyFill="1" applyBorder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33" fillId="0" borderId="11" xfId="0" applyNumberFormat="1" applyFont="1" applyFill="1" applyBorder="1" applyAlignment="1">
      <alignment horizontal="center"/>
    </xf>
    <xf numFmtId="164" fontId="33" fillId="0" borderId="11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164" fontId="19" fillId="0" borderId="11" xfId="56" applyNumberFormat="1" applyFont="1" applyFill="1" applyBorder="1" applyAlignment="1" applyProtection="1">
      <alignment horizontal="center" vertical="center" wrapText="1"/>
      <protection/>
    </xf>
    <xf numFmtId="164" fontId="19" fillId="2" borderId="11" xfId="0" applyFont="1" applyFill="1" applyBorder="1" applyAlignment="1">
      <alignment horizontal="right" vertical="center"/>
    </xf>
    <xf numFmtId="164" fontId="28" fillId="2" borderId="11" xfId="0" applyFont="1" applyFill="1" applyBorder="1" applyAlignment="1">
      <alignment horizontal="right" vertical="center"/>
    </xf>
    <xf numFmtId="166" fontId="19" fillId="0" borderId="11" xfId="0" applyNumberFormat="1" applyFont="1" applyFill="1" applyBorder="1" applyAlignment="1">
      <alignment horizontal="center"/>
    </xf>
    <xf numFmtId="165" fontId="33" fillId="0" borderId="11" xfId="0" applyNumberFormat="1" applyFont="1" applyFill="1" applyBorder="1" applyAlignment="1">
      <alignment horizontal="center"/>
    </xf>
    <xf numFmtId="164" fontId="19" fillId="2" borderId="11" xfId="0" applyFont="1" applyFill="1" applyBorder="1" applyAlignment="1">
      <alignment horizontal="center" vertical="center"/>
    </xf>
    <xf numFmtId="164" fontId="19" fillId="23" borderId="11" xfId="0" applyFont="1" applyFill="1" applyBorder="1" applyAlignment="1">
      <alignment horizontal="right" vertical="center"/>
    </xf>
    <xf numFmtId="164" fontId="28" fillId="23" borderId="11" xfId="0" applyFont="1" applyFill="1" applyBorder="1" applyAlignment="1">
      <alignment horizontal="right" vertical="center"/>
    </xf>
    <xf numFmtId="164" fontId="33" fillId="0" borderId="11" xfId="56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>
      <alignment horizontal="center" vertical="center"/>
    </xf>
    <xf numFmtId="164" fontId="35" fillId="0" borderId="13" xfId="0" applyFont="1" applyBorder="1" applyAlignment="1">
      <alignment wrapText="1"/>
    </xf>
    <xf numFmtId="164" fontId="36" fillId="0" borderId="13" xfId="0" applyFont="1" applyBorder="1" applyAlignment="1">
      <alignment horizontal="center" wrapText="1"/>
    </xf>
    <xf numFmtId="167" fontId="36" fillId="0" borderId="13" xfId="0" applyNumberFormat="1" applyFont="1" applyFill="1" applyBorder="1" applyAlignment="1">
      <alignment horizontal="right" wrapText="1"/>
    </xf>
    <xf numFmtId="167" fontId="36" fillId="0" borderId="13" xfId="0" applyNumberFormat="1" applyFont="1" applyFill="1" applyBorder="1" applyAlignment="1">
      <alignment/>
    </xf>
    <xf numFmtId="164" fontId="36" fillId="0" borderId="11" xfId="56" applyNumberFormat="1" applyFont="1" applyFill="1" applyBorder="1" applyAlignment="1" applyProtection="1">
      <alignment horizontal="center" vertical="center" wrapText="1"/>
      <protection/>
    </xf>
    <xf numFmtId="164" fontId="36" fillId="0" borderId="11" xfId="0" applyFont="1" applyFill="1" applyBorder="1" applyAlignment="1">
      <alignment/>
    </xf>
    <xf numFmtId="167" fontId="36" fillId="0" borderId="11" xfId="0" applyNumberFormat="1" applyFont="1" applyFill="1" applyBorder="1" applyAlignment="1">
      <alignment/>
    </xf>
    <xf numFmtId="167" fontId="36" fillId="0" borderId="11" xfId="0" applyNumberFormat="1" applyFont="1" applyFill="1" applyBorder="1" applyAlignment="1">
      <alignment/>
    </xf>
    <xf numFmtId="164" fontId="36" fillId="0" borderId="11" xfId="0" applyFont="1" applyFill="1" applyBorder="1" applyAlignment="1">
      <alignment/>
    </xf>
    <xf numFmtId="167" fontId="36" fillId="2" borderId="11" xfId="0" applyNumberFormat="1" applyFont="1" applyFill="1" applyBorder="1" applyAlignment="1" applyProtection="1">
      <alignment horizontal="right" vertical="center" wrapText="1"/>
      <protection/>
    </xf>
    <xf numFmtId="168" fontId="36" fillId="2" borderId="11" xfId="0" applyNumberFormat="1" applyFont="1" applyFill="1" applyBorder="1" applyAlignment="1" applyProtection="1">
      <alignment horizontal="right" vertical="center" wrapText="1"/>
      <protection/>
    </xf>
    <xf numFmtId="169" fontId="36" fillId="2" borderId="11" xfId="0" applyNumberFormat="1" applyFont="1" applyFill="1" applyBorder="1" applyAlignment="1" applyProtection="1">
      <alignment horizontal="right" vertical="center" wrapText="1"/>
      <protection/>
    </xf>
    <xf numFmtId="164" fontId="36" fillId="0" borderId="0" xfId="0" applyFont="1" applyFill="1" applyAlignment="1">
      <alignment/>
    </xf>
    <xf numFmtId="167" fontId="36" fillId="2" borderId="11" xfId="0" applyNumberFormat="1" applyFont="1" applyFill="1" applyBorder="1" applyAlignment="1">
      <alignment horizontal="right" vertical="center"/>
    </xf>
    <xf numFmtId="168" fontId="36" fillId="2" borderId="11" xfId="0" applyNumberFormat="1" applyFont="1" applyFill="1" applyBorder="1" applyAlignment="1">
      <alignment horizontal="right" vertical="center"/>
    </xf>
    <xf numFmtId="169" fontId="36" fillId="2" borderId="11" xfId="0" applyNumberFormat="1" applyFont="1" applyFill="1" applyBorder="1" applyAlignment="1">
      <alignment horizontal="right" vertical="center"/>
    </xf>
    <xf numFmtId="164" fontId="36" fillId="0" borderId="13" xfId="0" applyFont="1" applyBorder="1" applyAlignment="1">
      <alignment horizontal="center" wrapText="1"/>
    </xf>
    <xf numFmtId="167" fontId="36" fillId="0" borderId="13" xfId="0" applyNumberFormat="1" applyFont="1" applyFill="1" applyBorder="1" applyAlignment="1">
      <alignment horizontal="right"/>
    </xf>
    <xf numFmtId="167" fontId="36" fillId="0" borderId="11" xfId="0" applyNumberFormat="1" applyFont="1" applyFill="1" applyBorder="1" applyAlignment="1">
      <alignment horizontal="right"/>
    </xf>
    <xf numFmtId="170" fontId="19" fillId="0" borderId="11" xfId="86" applyNumberFormat="1" applyFont="1" applyFill="1" applyBorder="1" applyAlignment="1">
      <alignment horizontal="center" wrapText="1"/>
      <protection/>
    </xf>
    <xf numFmtId="167" fontId="37" fillId="0" borderId="11" xfId="86" applyNumberFormat="1" applyFont="1" applyFill="1" applyBorder="1" applyAlignment="1">
      <alignment horizontal="center" wrapText="1"/>
      <protection/>
    </xf>
    <xf numFmtId="167" fontId="19" fillId="0" borderId="11" xfId="0" applyNumberFormat="1" applyFont="1" applyFill="1" applyBorder="1" applyAlignment="1">
      <alignment horizontal="center"/>
    </xf>
    <xf numFmtId="168" fontId="19" fillId="0" borderId="11" xfId="0" applyNumberFormat="1" applyFont="1" applyFill="1" applyBorder="1" applyAlignment="1">
      <alignment horizontal="right"/>
    </xf>
    <xf numFmtId="169" fontId="19" fillId="0" borderId="11" xfId="0" applyNumberFormat="1" applyFont="1" applyFill="1" applyBorder="1" applyAlignment="1">
      <alignment horizontal="right"/>
    </xf>
    <xf numFmtId="167" fontId="19" fillId="0" borderId="11" xfId="0" applyNumberFormat="1" applyFont="1" applyFill="1" applyBorder="1" applyAlignment="1">
      <alignment horizontal="right"/>
    </xf>
    <xf numFmtId="164" fontId="35" fillId="0" borderId="0" xfId="0" applyFont="1" applyAlignment="1">
      <alignment wrapText="1"/>
    </xf>
    <xf numFmtId="167" fontId="20" fillId="2" borderId="11" xfId="0" applyNumberFormat="1" applyFont="1" applyFill="1" applyBorder="1" applyAlignment="1">
      <alignment horizontal="right" vertical="center"/>
    </xf>
    <xf numFmtId="168" fontId="20" fillId="2" borderId="11" xfId="0" applyNumberFormat="1" applyFont="1" applyFill="1" applyBorder="1" applyAlignment="1">
      <alignment horizontal="right" vertical="center"/>
    </xf>
    <xf numFmtId="169" fontId="20" fillId="2" borderId="11" xfId="0" applyNumberFormat="1" applyFont="1" applyFill="1" applyBorder="1" applyAlignment="1">
      <alignment horizontal="right" vertical="center"/>
    </xf>
    <xf numFmtId="164" fontId="33" fillId="0" borderId="11" xfId="0" applyFont="1" applyFill="1" applyBorder="1" applyAlignment="1">
      <alignment/>
    </xf>
    <xf numFmtId="164" fontId="19" fillId="0" borderId="11" xfId="0" applyFont="1" applyFill="1" applyBorder="1" applyAlignment="1">
      <alignment horizontal="center" vertical="center"/>
    </xf>
    <xf numFmtId="167" fontId="28" fillId="2" borderId="11" xfId="0" applyNumberFormat="1" applyFont="1" applyFill="1" applyBorder="1" applyAlignment="1">
      <alignment horizontal="right" vertical="center"/>
    </xf>
    <xf numFmtId="167" fontId="19" fillId="2" borderId="11" xfId="0" applyNumberFormat="1" applyFont="1" applyFill="1" applyBorder="1" applyAlignment="1">
      <alignment horizontal="right" vertical="center"/>
    </xf>
    <xf numFmtId="166" fontId="19" fillId="0" borderId="14" xfId="0" applyNumberFormat="1" applyFont="1" applyFill="1" applyBorder="1" applyAlignment="1">
      <alignment horizontal="center"/>
    </xf>
    <xf numFmtId="167" fontId="36" fillId="0" borderId="11" xfId="0" applyNumberFormat="1" applyFont="1" applyFill="1" applyBorder="1" applyAlignment="1">
      <alignment horizontal="center"/>
    </xf>
    <xf numFmtId="164" fontId="36" fillId="0" borderId="11" xfId="0" applyFont="1" applyFill="1" applyBorder="1" applyAlignment="1">
      <alignment horizontal="center"/>
    </xf>
    <xf numFmtId="164" fontId="36" fillId="0" borderId="11" xfId="0" applyFont="1" applyFill="1" applyBorder="1" applyAlignment="1">
      <alignment horizontal="right"/>
    </xf>
    <xf numFmtId="164" fontId="36" fillId="0" borderId="11" xfId="0" applyFont="1" applyFill="1" applyBorder="1" applyAlignment="1">
      <alignment horizontal="center"/>
    </xf>
    <xf numFmtId="167" fontId="36" fillId="23" borderId="11" xfId="0" applyNumberFormat="1" applyFont="1" applyFill="1" applyBorder="1" applyAlignment="1">
      <alignment horizontal="right" vertical="center"/>
    </xf>
    <xf numFmtId="164" fontId="36" fillId="23" borderId="11" xfId="0" applyFont="1" applyFill="1" applyBorder="1" applyAlignment="1">
      <alignment horizontal="right" vertical="center"/>
    </xf>
    <xf numFmtId="167" fontId="36" fillId="6" borderId="11" xfId="0" applyNumberFormat="1" applyFont="1" applyFill="1" applyBorder="1" applyAlignment="1">
      <alignment horizontal="right" vertical="center"/>
    </xf>
    <xf numFmtId="168" fontId="36" fillId="6" borderId="11" xfId="0" applyNumberFormat="1" applyFont="1" applyFill="1" applyBorder="1" applyAlignment="1">
      <alignment horizontal="right" vertical="center"/>
    </xf>
    <xf numFmtId="169" fontId="36" fillId="6" borderId="11" xfId="0" applyNumberFormat="1" applyFont="1" applyFill="1" applyBorder="1" applyAlignment="1">
      <alignment horizontal="right" vertical="center"/>
    </xf>
    <xf numFmtId="166" fontId="33" fillId="0" borderId="11" xfId="0" applyNumberFormat="1" applyFont="1" applyFill="1" applyBorder="1" applyAlignment="1">
      <alignment horizontal="center"/>
    </xf>
    <xf numFmtId="164" fontId="19" fillId="2" borderId="11" xfId="56" applyNumberFormat="1" applyFont="1" applyFill="1" applyBorder="1" applyAlignment="1" applyProtection="1">
      <alignment horizontal="right" vertical="center" wrapText="1"/>
      <protection/>
    </xf>
    <xf numFmtId="164" fontId="19" fillId="2" borderId="11" xfId="56" applyNumberFormat="1" applyFont="1" applyFill="1" applyBorder="1" applyAlignment="1" applyProtection="1">
      <alignment horizontal="center" vertical="center" wrapText="1"/>
      <protection/>
    </xf>
    <xf numFmtId="166" fontId="19" fillId="0" borderId="11" xfId="0" applyNumberFormat="1" applyFont="1" applyFill="1" applyBorder="1" applyAlignment="1">
      <alignment horizontal="center" vertical="center" wrapText="1"/>
    </xf>
    <xf numFmtId="170" fontId="19" fillId="2" borderId="11" xfId="86" applyNumberFormat="1" applyFont="1" applyFill="1" applyBorder="1" applyAlignment="1">
      <alignment horizontal="right" vertical="center" wrapText="1"/>
      <protection/>
    </xf>
    <xf numFmtId="166" fontId="19" fillId="0" borderId="11" xfId="0" applyNumberFormat="1" applyFont="1" applyFill="1" applyBorder="1" applyAlignment="1">
      <alignment horizontal="center" wrapText="1"/>
    </xf>
    <xf numFmtId="164" fontId="19" fillId="23" borderId="11" xfId="0" applyFont="1" applyFill="1" applyBorder="1" applyAlignment="1">
      <alignment horizontal="center" vertical="center"/>
    </xf>
    <xf numFmtId="170" fontId="19" fillId="0" borderId="11" xfId="86" applyNumberFormat="1" applyFont="1" applyFill="1" applyBorder="1" applyAlignment="1">
      <alignment horizontal="center" vertical="center" wrapText="1"/>
      <protection/>
    </xf>
    <xf numFmtId="169" fontId="19" fillId="2" borderId="11" xfId="0" applyNumberFormat="1" applyFont="1" applyFill="1" applyBorder="1" applyAlignment="1">
      <alignment horizontal="right" vertical="center"/>
    </xf>
    <xf numFmtId="164" fontId="35" fillId="0" borderId="11" xfId="0" applyFont="1" applyFill="1" applyBorder="1" applyAlignment="1">
      <alignment horizontal="left" wrapText="1"/>
    </xf>
    <xf numFmtId="164" fontId="36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 wrapText="1"/>
    </xf>
    <xf numFmtId="164" fontId="36" fillId="0" borderId="11" xfId="0" applyFont="1" applyFill="1" applyBorder="1" applyAlignment="1">
      <alignment horizontal="right"/>
    </xf>
    <xf numFmtId="167" fontId="36" fillId="2" borderId="11" xfId="0" applyNumberFormat="1" applyFont="1" applyFill="1" applyBorder="1" applyAlignment="1">
      <alignment horizontal="center" vertical="center"/>
    </xf>
    <xf numFmtId="164" fontId="19" fillId="0" borderId="11" xfId="0" applyFont="1" applyFill="1" applyBorder="1" applyAlignment="1">
      <alignment horizontal="right"/>
    </xf>
    <xf numFmtId="164" fontId="35" fillId="0" borderId="13" xfId="0" applyFont="1" applyBorder="1" applyAlignment="1">
      <alignment horizontal="center" wrapText="1"/>
    </xf>
    <xf numFmtId="164" fontId="36" fillId="2" borderId="11" xfId="0" applyFont="1" applyFill="1" applyBorder="1" applyAlignment="1">
      <alignment horizontal="right" vertical="center"/>
    </xf>
    <xf numFmtId="168" fontId="36" fillId="23" borderId="11" xfId="0" applyNumberFormat="1" applyFont="1" applyFill="1" applyBorder="1" applyAlignment="1">
      <alignment horizontal="right" vertical="center"/>
    </xf>
    <xf numFmtId="169" fontId="36" fillId="23" borderId="11" xfId="0" applyNumberFormat="1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left"/>
    </xf>
    <xf numFmtId="164" fontId="33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5" fontId="28" fillId="0" borderId="0" xfId="0" applyNumberFormat="1" applyFont="1" applyFill="1" applyBorder="1" applyAlignment="1">
      <alignment horizontal="left" vertical="top" wrapText="1"/>
    </xf>
    <xf numFmtId="164" fontId="28" fillId="0" borderId="0" xfId="0" applyFont="1" applyFill="1" applyAlignment="1">
      <alignment wrapText="1"/>
    </xf>
    <xf numFmtId="164" fontId="28" fillId="0" borderId="0" xfId="0" applyFont="1" applyFill="1" applyAlignment="1">
      <alignment/>
    </xf>
    <xf numFmtId="164" fontId="28" fillId="0" borderId="0" xfId="0" applyFont="1" applyFill="1" applyAlignment="1">
      <alignment/>
    </xf>
    <xf numFmtId="171" fontId="28" fillId="0" borderId="0" xfId="15" applyFont="1" applyFill="1" applyBorder="1" applyAlignment="1" applyProtection="1">
      <alignment/>
      <protection/>
    </xf>
    <xf numFmtId="164" fontId="36" fillId="0" borderId="0" xfId="0" applyFont="1" applyFill="1" applyBorder="1" applyAlignment="1">
      <alignment horizontal="left"/>
    </xf>
    <xf numFmtId="165" fontId="40" fillId="0" borderId="0" xfId="0" applyNumberFormat="1" applyFont="1" applyFill="1" applyBorder="1" applyAlignment="1">
      <alignment horizontal="left"/>
    </xf>
    <xf numFmtId="164" fontId="40" fillId="0" borderId="0" xfId="0" applyFont="1" applyFill="1" applyBorder="1" applyAlignment="1">
      <alignment horizontal="center"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20% – Акцентування1" xfId="26"/>
    <cellStyle name="20% – Акцентування2" xfId="27"/>
    <cellStyle name="20% – Акцентування3" xfId="28"/>
    <cellStyle name="20% – Акцентування4" xfId="29"/>
    <cellStyle name="20% – Акцентування5" xfId="30"/>
    <cellStyle name="20% – Акцентування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40% – Акцентування1" xfId="38"/>
    <cellStyle name="40% – Акцентування2" xfId="39"/>
    <cellStyle name="40% – Акцентування3" xfId="40"/>
    <cellStyle name="40% – Акцентування4" xfId="41"/>
    <cellStyle name="40% – Акцентування5" xfId="42"/>
    <cellStyle name="40% – Акцентування6" xfId="43"/>
    <cellStyle name="60% - Акцент1" xfId="44"/>
    <cellStyle name="60% - Акцент2" xfId="45"/>
    <cellStyle name="60% - Акцент3" xfId="46"/>
    <cellStyle name="60% - Акцент4" xfId="47"/>
    <cellStyle name="60% - Акцент5" xfId="48"/>
    <cellStyle name="60% - Акцент6" xfId="49"/>
    <cellStyle name="60% – Акцентування1" xfId="50"/>
    <cellStyle name="60% – Акцентування2" xfId="51"/>
    <cellStyle name="60% – Акцентування3" xfId="52"/>
    <cellStyle name="60% – Акцентування4" xfId="53"/>
    <cellStyle name="60% – Акцентування5" xfId="54"/>
    <cellStyle name="60% – Акцентування6" xfId="55"/>
    <cellStyle name="Iau?iue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од " xfId="69"/>
    <cellStyle name="Ввід" xfId="70"/>
    <cellStyle name="Вывод" xfId="71"/>
    <cellStyle name="Вычисление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Підсумок" xfId="92"/>
    <cellStyle name="Результат 1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Хороший" xfId="99"/>
    <cellStyle name="Excel Built-in Normal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3"/>
  <sheetViews>
    <sheetView tabSelected="1" zoomScale="101" zoomScaleNormal="101" workbookViewId="0" topLeftCell="G1">
      <selection activeCell="H3" sqref="H3"/>
    </sheetView>
  </sheetViews>
  <sheetFormatPr defaultColWidth="9.00390625" defaultRowHeight="12.75"/>
  <cols>
    <col min="1" max="1" width="7.375" style="1" customWidth="1"/>
    <col min="2" max="2" width="33.625" style="2" customWidth="1"/>
    <col min="3" max="3" width="9.25390625" style="2" customWidth="1"/>
    <col min="4" max="4" width="7.75390625" style="2" customWidth="1"/>
    <col min="5" max="5" width="7.375" style="2" customWidth="1"/>
    <col min="6" max="6" width="9.00390625" style="2" customWidth="1"/>
    <col min="7" max="7" width="8.125" style="2" customWidth="1"/>
    <col min="8" max="9" width="10.25390625" style="2" customWidth="1"/>
    <col min="10" max="10" width="8.75390625" style="2" customWidth="1"/>
    <col min="11" max="11" width="8.625" style="2" customWidth="1"/>
    <col min="12" max="12" width="7.375" style="2" customWidth="1"/>
    <col min="13" max="13" width="7.625" style="2" customWidth="1"/>
    <col min="14" max="14" width="6.375" style="2" customWidth="1"/>
    <col min="15" max="15" width="0" style="2" hidden="1" customWidth="1"/>
    <col min="16" max="16" width="6.50390625" style="2" customWidth="1"/>
    <col min="17" max="17" width="7.50390625" style="2" customWidth="1"/>
    <col min="18" max="18" width="4.375" style="2" customWidth="1"/>
    <col min="19" max="19" width="6.50390625" style="3" customWidth="1"/>
    <col min="20" max="20" width="5.375" style="3" customWidth="1"/>
    <col min="21" max="21" width="7.00390625" style="3" customWidth="1"/>
    <col min="22" max="16384" width="9.125" style="2" customWidth="1"/>
  </cols>
  <sheetData>
    <row r="1" spans="12:21" ht="87" customHeight="1">
      <c r="L1" s="4"/>
      <c r="M1" s="4"/>
      <c r="N1" s="5" t="s">
        <v>0</v>
      </c>
      <c r="O1" s="5"/>
      <c r="P1" s="5"/>
      <c r="Q1" s="5"/>
      <c r="R1" s="5"/>
      <c r="S1" s="5"/>
      <c r="T1" s="5"/>
      <c r="U1" s="5"/>
    </row>
    <row r="2" spans="2:21" ht="12.75" customHeight="1">
      <c r="B2" s="6" t="s">
        <v>1</v>
      </c>
      <c r="C2" s="6"/>
      <c r="D2" s="6"/>
      <c r="E2" s="6"/>
      <c r="K2" s="7" t="s">
        <v>2</v>
      </c>
      <c r="L2" s="7"/>
      <c r="M2" s="7"/>
      <c r="N2" s="7"/>
      <c r="O2" s="7"/>
      <c r="P2" s="7"/>
      <c r="Q2" s="8"/>
      <c r="R2" s="8"/>
      <c r="S2" s="8"/>
      <c r="T2" s="8"/>
      <c r="U2" s="8"/>
    </row>
    <row r="3" spans="2:21" ht="12.75" customHeight="1">
      <c r="B3" s="9" t="s">
        <v>3</v>
      </c>
      <c r="C3" s="9"/>
      <c r="D3" s="9"/>
      <c r="E3" s="9"/>
      <c r="K3" s="10" t="s">
        <v>4</v>
      </c>
      <c r="L3" s="10"/>
      <c r="M3" s="10"/>
      <c r="N3" s="10"/>
      <c r="O3" s="10"/>
      <c r="P3" s="10"/>
      <c r="Q3" s="10"/>
      <c r="R3" s="8"/>
      <c r="S3" s="8"/>
      <c r="T3" s="8"/>
      <c r="U3" s="8"/>
    </row>
    <row r="4" spans="2:21" ht="12.75">
      <c r="B4" s="11" t="s">
        <v>5</v>
      </c>
      <c r="C4" s="11"/>
      <c r="D4" s="11"/>
      <c r="E4" s="11"/>
      <c r="F4" s="12"/>
      <c r="G4" s="12"/>
      <c r="H4" s="12"/>
      <c r="I4" s="12"/>
      <c r="J4" s="12"/>
      <c r="K4" s="13" t="s">
        <v>6</v>
      </c>
      <c r="L4" s="13"/>
      <c r="M4" s="13"/>
      <c r="N4" s="13"/>
      <c r="O4" s="13"/>
      <c r="P4" s="13"/>
      <c r="Q4" s="8"/>
      <c r="R4" s="8"/>
      <c r="S4" s="8"/>
      <c r="T4" s="8"/>
      <c r="U4" s="8"/>
    </row>
    <row r="5" spans="2:21" ht="12.75">
      <c r="B5" s="14" t="s">
        <v>7</v>
      </c>
      <c r="C5" s="14"/>
      <c r="D5" s="14"/>
      <c r="E5" s="14"/>
      <c r="F5" s="14"/>
      <c r="K5" s="15" t="s">
        <v>8</v>
      </c>
      <c r="L5" s="15"/>
      <c r="M5" s="15"/>
      <c r="N5" s="15"/>
      <c r="O5" s="15"/>
      <c r="P5" s="15"/>
      <c r="Q5" s="8"/>
      <c r="R5" s="8"/>
      <c r="S5" s="8"/>
      <c r="T5" s="8"/>
      <c r="U5" s="8"/>
    </row>
    <row r="6" spans="2:21" ht="12.75">
      <c r="B6" s="16" t="s">
        <v>9</v>
      </c>
      <c r="C6" s="17"/>
      <c r="D6" s="17"/>
      <c r="E6" s="17"/>
      <c r="F6" s="14"/>
      <c r="K6" s="18"/>
      <c r="L6" s="19" t="s">
        <v>10</v>
      </c>
      <c r="M6" s="20" t="s">
        <v>11</v>
      </c>
      <c r="N6" s="20"/>
      <c r="O6" s="21"/>
      <c r="P6" s="22"/>
      <c r="Q6" s="8"/>
      <c r="R6" s="8"/>
      <c r="S6" s="8"/>
      <c r="T6" s="8"/>
      <c r="U6" s="8"/>
    </row>
    <row r="7" spans="2:21" ht="12.75">
      <c r="B7" s="23"/>
      <c r="C7" s="23"/>
      <c r="D7" s="23"/>
      <c r="E7" s="23"/>
      <c r="K7" s="24" t="s">
        <v>12</v>
      </c>
      <c r="L7"/>
      <c r="M7"/>
      <c r="N7"/>
      <c r="O7"/>
      <c r="P7"/>
      <c r="Q7" s="8"/>
      <c r="R7" s="8"/>
      <c r="S7" s="8"/>
      <c r="T7" s="8"/>
      <c r="U7" s="8"/>
    </row>
    <row r="8" spans="2:21" ht="12.75">
      <c r="B8" s="16"/>
      <c r="C8" s="25"/>
      <c r="D8" s="25"/>
      <c r="E8" s="25"/>
      <c r="K8" s="26" t="s">
        <v>9</v>
      </c>
      <c r="O8" s="27"/>
      <c r="P8" s="8"/>
      <c r="Q8" s="8"/>
      <c r="R8" s="8"/>
      <c r="S8" s="8"/>
      <c r="T8" s="8"/>
      <c r="U8" s="8"/>
    </row>
    <row r="9" spans="1:21" s="4" customFormat="1" ht="12.75">
      <c r="A9" s="28"/>
      <c r="B9" s="29"/>
      <c r="C9" s="29"/>
      <c r="D9" s="29"/>
      <c r="E9" s="29"/>
      <c r="G9" s="30"/>
      <c r="H9" s="30"/>
      <c r="I9" s="30"/>
      <c r="J9" s="30"/>
      <c r="O9" s="29"/>
      <c r="P9" s="29"/>
      <c r="S9" s="31"/>
      <c r="T9" s="31"/>
      <c r="U9" s="31"/>
    </row>
    <row r="10" spans="1:18" ht="12.7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2.7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2.75" customHeigh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ht="52.5" customHeight="1">
      <c r="A13" s="35" t="s">
        <v>16</v>
      </c>
      <c r="B13" s="36" t="s">
        <v>17</v>
      </c>
      <c r="C13" s="36" t="s">
        <v>18</v>
      </c>
      <c r="D13" s="36" t="s">
        <v>19</v>
      </c>
      <c r="E13" s="36"/>
      <c r="F13" s="36"/>
      <c r="G13" s="36"/>
      <c r="H13" s="36"/>
      <c r="I13" s="36"/>
      <c r="J13" s="36"/>
      <c r="K13" s="36" t="s">
        <v>20</v>
      </c>
      <c r="L13" s="36"/>
      <c r="M13" s="36" t="s">
        <v>21</v>
      </c>
      <c r="N13" s="36"/>
      <c r="O13" s="36"/>
      <c r="P13" s="36"/>
      <c r="Q13" s="37" t="s">
        <v>22</v>
      </c>
      <c r="R13" s="37" t="s">
        <v>23</v>
      </c>
      <c r="S13" s="37" t="s">
        <v>24</v>
      </c>
      <c r="T13" s="37" t="s">
        <v>25</v>
      </c>
      <c r="U13" s="37" t="s">
        <v>26</v>
      </c>
    </row>
    <row r="14" spans="1:21" ht="12.75" customHeight="1">
      <c r="A14" s="35"/>
      <c r="B14" s="36"/>
      <c r="C14" s="36"/>
      <c r="D14" s="36" t="s">
        <v>27</v>
      </c>
      <c r="E14" s="38" t="s">
        <v>28</v>
      </c>
      <c r="F14" s="38"/>
      <c r="G14" s="38"/>
      <c r="H14" s="38"/>
      <c r="I14" s="38"/>
      <c r="J14" s="38"/>
      <c r="K14" s="36" t="s">
        <v>29</v>
      </c>
      <c r="L14" s="36" t="s">
        <v>30</v>
      </c>
      <c r="M14" s="36" t="s">
        <v>31</v>
      </c>
      <c r="N14" s="36" t="s">
        <v>32</v>
      </c>
      <c r="O14" s="36"/>
      <c r="P14" s="36"/>
      <c r="Q14" s="37"/>
      <c r="R14" s="37"/>
      <c r="S14" s="37"/>
      <c r="T14" s="37"/>
      <c r="U14" s="37"/>
    </row>
    <row r="15" spans="1:21" ht="27" customHeight="1">
      <c r="A15" s="35"/>
      <c r="B15" s="36"/>
      <c r="C15" s="36"/>
      <c r="D15" s="36"/>
      <c r="E15" s="39" t="s">
        <v>33</v>
      </c>
      <c r="F15" s="39" t="s">
        <v>34</v>
      </c>
      <c r="G15" s="39" t="s">
        <v>35</v>
      </c>
      <c r="H15" s="39" t="s">
        <v>36</v>
      </c>
      <c r="I15" s="39"/>
      <c r="J15" s="39" t="s">
        <v>37</v>
      </c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</row>
    <row r="16" spans="1:21" ht="42" customHeight="1">
      <c r="A16" s="35"/>
      <c r="B16" s="36"/>
      <c r="C16" s="36"/>
      <c r="D16" s="36"/>
      <c r="E16" s="39"/>
      <c r="F16" s="39"/>
      <c r="G16" s="39"/>
      <c r="H16" s="36" t="s">
        <v>38</v>
      </c>
      <c r="I16" s="36" t="s">
        <v>39</v>
      </c>
      <c r="J16" s="39"/>
      <c r="K16" s="36"/>
      <c r="L16" s="36"/>
      <c r="M16" s="36"/>
      <c r="N16" s="40" t="s">
        <v>40</v>
      </c>
      <c r="O16" s="40"/>
      <c r="P16" s="41" t="s">
        <v>41</v>
      </c>
      <c r="Q16" s="37"/>
      <c r="R16" s="37"/>
      <c r="S16" s="37"/>
      <c r="T16" s="37"/>
      <c r="U16" s="37"/>
    </row>
    <row r="17" spans="1:44" s="46" customFormat="1" ht="12.75">
      <c r="A17" s="42">
        <v>1</v>
      </c>
      <c r="B17" s="43">
        <v>2</v>
      </c>
      <c r="C17" s="43">
        <v>3</v>
      </c>
      <c r="D17" s="43">
        <v>4</v>
      </c>
      <c r="E17" s="43">
        <v>5</v>
      </c>
      <c r="F17" s="43">
        <v>6</v>
      </c>
      <c r="G17" s="44">
        <v>7</v>
      </c>
      <c r="H17" s="43">
        <v>8</v>
      </c>
      <c r="I17" s="43">
        <v>9</v>
      </c>
      <c r="J17" s="43">
        <v>10</v>
      </c>
      <c r="K17" s="45">
        <v>11</v>
      </c>
      <c r="L17" s="45">
        <v>12</v>
      </c>
      <c r="M17" s="45">
        <v>13</v>
      </c>
      <c r="N17" s="45">
        <v>14</v>
      </c>
      <c r="O17" s="45"/>
      <c r="P17" s="45">
        <v>15</v>
      </c>
      <c r="Q17" s="45">
        <v>16</v>
      </c>
      <c r="R17" s="45">
        <v>17</v>
      </c>
      <c r="S17" s="43">
        <v>18</v>
      </c>
      <c r="T17" s="43">
        <v>19</v>
      </c>
      <c r="U17" s="43">
        <v>20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21" ht="12.75">
      <c r="A18" s="47" t="s">
        <v>42</v>
      </c>
      <c r="B18" s="48" t="s">
        <v>43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ht="12.75">
      <c r="A19" s="49" t="s">
        <v>44</v>
      </c>
      <c r="B19" s="48" t="s">
        <v>45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ht="12.75" customHeight="1">
      <c r="A20" s="49" t="s">
        <v>46</v>
      </c>
      <c r="B20" s="50" t="s">
        <v>47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12.75">
      <c r="A21" s="48" t="s">
        <v>48</v>
      </c>
      <c r="B21" s="48"/>
      <c r="C21" s="48" t="e">
        <f>SUM(#REF!)</f>
        <v>#REF!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 t="e">
        <f>SUM(#REF!)</f>
        <v>#REF!</v>
      </c>
      <c r="P21" s="51">
        <v>0</v>
      </c>
      <c r="Q21" s="52">
        <v>0</v>
      </c>
      <c r="R21" s="51"/>
      <c r="S21" s="52">
        <v>0</v>
      </c>
      <c r="T21" s="52">
        <v>0</v>
      </c>
      <c r="U21" s="52">
        <v>0</v>
      </c>
    </row>
    <row r="22" spans="1:21" ht="12.75" customHeight="1">
      <c r="A22" s="53" t="s">
        <v>49</v>
      </c>
      <c r="B22" s="50" t="s">
        <v>50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2.75">
      <c r="A23" s="54" t="s">
        <v>51</v>
      </c>
      <c r="B23" s="54"/>
      <c r="C23" s="54"/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>
        <v>0</v>
      </c>
      <c r="Q23" s="51">
        <v>0</v>
      </c>
      <c r="R23" s="55"/>
      <c r="S23" s="51">
        <v>0</v>
      </c>
      <c r="T23" s="51">
        <v>0</v>
      </c>
      <c r="U23" s="51">
        <v>0</v>
      </c>
    </row>
    <row r="24" spans="1:21" ht="12.75">
      <c r="A24" s="53" t="s">
        <v>52</v>
      </c>
      <c r="B24" s="38" t="s">
        <v>53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ht="12.75">
      <c r="A25" s="48" t="s">
        <v>54</v>
      </c>
      <c r="B25" s="48"/>
      <c r="C25" s="48"/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/>
      <c r="P25" s="51">
        <v>0</v>
      </c>
      <c r="Q25" s="51">
        <v>0</v>
      </c>
      <c r="R25" s="55"/>
      <c r="S25" s="51">
        <v>0</v>
      </c>
      <c r="T25" s="51">
        <v>0</v>
      </c>
      <c r="U25" s="51">
        <v>0</v>
      </c>
    </row>
    <row r="26" spans="1:21" ht="12.75">
      <c r="A26" s="53" t="s">
        <v>55</v>
      </c>
      <c r="B26" s="38" t="s">
        <v>56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ht="12.75">
      <c r="A27" s="48" t="s">
        <v>57</v>
      </c>
      <c r="B27" s="48"/>
      <c r="C27" s="48">
        <v>-1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/>
      <c r="S27" s="51">
        <v>0</v>
      </c>
      <c r="T27" s="51">
        <v>0</v>
      </c>
      <c r="U27" s="51">
        <v>0</v>
      </c>
    </row>
    <row r="28" spans="1:21" ht="12.75">
      <c r="A28" s="49" t="s">
        <v>58</v>
      </c>
      <c r="B28" s="38" t="s">
        <v>59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2.75">
      <c r="A29" s="48" t="s">
        <v>60</v>
      </c>
      <c r="B29" s="48"/>
      <c r="C29" s="48"/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/>
      <c r="P29" s="51">
        <v>0</v>
      </c>
      <c r="Q29" s="51">
        <v>0</v>
      </c>
      <c r="R29" s="55"/>
      <c r="S29" s="51">
        <v>0</v>
      </c>
      <c r="T29" s="51">
        <v>0</v>
      </c>
      <c r="U29" s="51">
        <v>0</v>
      </c>
    </row>
    <row r="30" spans="1:21" ht="12.75">
      <c r="A30" s="53" t="s">
        <v>61</v>
      </c>
      <c r="B30" s="38" t="s">
        <v>62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ht="12.75">
      <c r="A31" s="48" t="s">
        <v>63</v>
      </c>
      <c r="B31" s="48"/>
      <c r="C31" s="48"/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 t="e">
        <f>SUM(#REF!)</f>
        <v>#REF!</v>
      </c>
      <c r="P31" s="51">
        <v>0</v>
      </c>
      <c r="Q31" s="51">
        <v>0</v>
      </c>
      <c r="R31" s="51"/>
      <c r="S31" s="51">
        <v>0</v>
      </c>
      <c r="T31" s="51">
        <v>0</v>
      </c>
      <c r="U31" s="51">
        <v>0</v>
      </c>
    </row>
    <row r="32" spans="1:21" ht="12.75">
      <c r="A32" s="48" t="s">
        <v>64</v>
      </c>
      <c r="B32" s="48"/>
      <c r="C32" s="48"/>
      <c r="D32" s="56">
        <v>0</v>
      </c>
      <c r="E32" s="56">
        <v>0</v>
      </c>
      <c r="F32" s="56">
        <f>F31+F29+F27+F35+F23+F21</f>
        <v>0</v>
      </c>
      <c r="G32" s="56">
        <f>G31+G29+G27+G35+G23+G21</f>
        <v>0</v>
      </c>
      <c r="H32" s="56">
        <f>H31+H29+H27+H35+H23+H21</f>
        <v>0</v>
      </c>
      <c r="I32" s="56">
        <f>I31+I29+I27+I35+I23+I21</f>
        <v>0</v>
      </c>
      <c r="J32" s="56">
        <f>J31+J29+J27+J35+J23+J21</f>
        <v>0</v>
      </c>
      <c r="K32" s="56">
        <f>K31+K29+K27+K35+K23+K21</f>
        <v>0</v>
      </c>
      <c r="L32" s="56">
        <v>0</v>
      </c>
      <c r="M32" s="56">
        <v>0</v>
      </c>
      <c r="N32" s="56">
        <f>N31+N29+N27+N35+N23+N21</f>
        <v>0</v>
      </c>
      <c r="O32" s="56" t="e">
        <f>O31+O29+O27+O35+O23+O21</f>
        <v>#REF!</v>
      </c>
      <c r="P32" s="56">
        <f>P31+P29+P27+P35+P23+P21</f>
        <v>0</v>
      </c>
      <c r="Q32" s="56">
        <v>0</v>
      </c>
      <c r="R32" s="56"/>
      <c r="S32" s="57">
        <f>S31+S29+S27+S35+S23+S21</f>
        <v>0</v>
      </c>
      <c r="T32" s="57">
        <f>T31+T29+T27+T35+T23+T21</f>
        <v>0</v>
      </c>
      <c r="U32" s="57">
        <v>0</v>
      </c>
    </row>
    <row r="33" spans="1:21" ht="12.75" customHeight="1">
      <c r="A33" s="53" t="s">
        <v>65</v>
      </c>
      <c r="B33" s="58" t="s">
        <v>66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2.75" customHeight="1">
      <c r="A34" s="53" t="s">
        <v>67</v>
      </c>
      <c r="B34" s="50" t="s">
        <v>68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59" t="s">
        <v>69</v>
      </c>
      <c r="B35" s="60" t="s">
        <v>70</v>
      </c>
      <c r="C35" s="61" t="s">
        <v>71</v>
      </c>
      <c r="D35" s="62">
        <v>290.842</v>
      </c>
      <c r="E35" s="63">
        <f>D35</f>
        <v>290.842</v>
      </c>
      <c r="F35" s="64"/>
      <c r="G35" s="64"/>
      <c r="H35" s="64"/>
      <c r="I35" s="64"/>
      <c r="J35" s="64"/>
      <c r="K35" s="65"/>
      <c r="L35" s="66">
        <f>E35</f>
        <v>290.842</v>
      </c>
      <c r="M35" s="67">
        <f>E35</f>
        <v>290.842</v>
      </c>
      <c r="N35" s="64"/>
      <c r="O35" s="64"/>
      <c r="P35" s="64"/>
      <c r="Q35" s="68">
        <v>20.4</v>
      </c>
      <c r="R35" s="68"/>
      <c r="S35" s="68"/>
      <c r="T35" s="68"/>
      <c r="U35" s="67">
        <v>167.83</v>
      </c>
    </row>
    <row r="36" spans="1:21" ht="12.75">
      <c r="A36" s="59" t="s">
        <v>72</v>
      </c>
      <c r="B36" s="60" t="s">
        <v>73</v>
      </c>
      <c r="C36" s="61" t="s">
        <v>71</v>
      </c>
      <c r="D36" s="62">
        <v>88.767</v>
      </c>
      <c r="E36" s="63">
        <f>D36</f>
        <v>88.767</v>
      </c>
      <c r="F36" s="64"/>
      <c r="G36" s="64"/>
      <c r="H36" s="64"/>
      <c r="I36" s="64"/>
      <c r="J36" s="64"/>
      <c r="K36" s="65"/>
      <c r="L36" s="66">
        <f>E36</f>
        <v>88.767</v>
      </c>
      <c r="M36" s="67">
        <f>E36</f>
        <v>88.767</v>
      </c>
      <c r="N36" s="64"/>
      <c r="O36" s="64"/>
      <c r="P36" s="64"/>
      <c r="Q36" s="68">
        <v>15</v>
      </c>
      <c r="R36" s="68"/>
      <c r="S36" s="68"/>
      <c r="T36" s="68"/>
      <c r="U36" s="67">
        <v>70.7</v>
      </c>
    </row>
    <row r="37" spans="1:21" ht="12.75">
      <c r="A37" s="59" t="s">
        <v>74</v>
      </c>
      <c r="B37" s="60" t="s">
        <v>75</v>
      </c>
      <c r="C37" s="61" t="s">
        <v>71</v>
      </c>
      <c r="D37" s="62">
        <v>28.919</v>
      </c>
      <c r="E37" s="63">
        <f>D37</f>
        <v>28.919</v>
      </c>
      <c r="F37" s="64"/>
      <c r="G37" s="64"/>
      <c r="H37" s="64"/>
      <c r="I37" s="64"/>
      <c r="J37" s="64"/>
      <c r="K37" s="65"/>
      <c r="L37" s="66">
        <f>E37</f>
        <v>28.919</v>
      </c>
      <c r="M37" s="67">
        <f>E37</f>
        <v>28.919</v>
      </c>
      <c r="N37" s="64"/>
      <c r="O37" s="64"/>
      <c r="P37" s="64"/>
      <c r="Q37" s="68">
        <v>13.2</v>
      </c>
      <c r="R37" s="68"/>
      <c r="S37" s="68"/>
      <c r="T37" s="68"/>
      <c r="U37" s="67">
        <v>26.44</v>
      </c>
    </row>
    <row r="38" spans="1:21" ht="12.75">
      <c r="A38" s="59" t="s">
        <v>76</v>
      </c>
      <c r="B38" s="60" t="s">
        <v>77</v>
      </c>
      <c r="C38" s="61" t="s">
        <v>78</v>
      </c>
      <c r="D38" s="62">
        <v>715.083</v>
      </c>
      <c r="E38" s="63">
        <f>D38</f>
        <v>715.083</v>
      </c>
      <c r="F38" s="64"/>
      <c r="G38" s="64"/>
      <c r="H38" s="64"/>
      <c r="I38" s="64"/>
      <c r="J38" s="64"/>
      <c r="K38" s="65"/>
      <c r="L38" s="66">
        <f>E38</f>
        <v>715.083</v>
      </c>
      <c r="M38" s="67">
        <f>E38</f>
        <v>715.083</v>
      </c>
      <c r="N38" s="64"/>
      <c r="O38" s="64"/>
      <c r="P38" s="64"/>
      <c r="Q38" s="68">
        <v>213.6</v>
      </c>
      <c r="R38" s="68"/>
      <c r="S38" s="68">
        <v>17020</v>
      </c>
      <c r="T38" s="68"/>
      <c r="U38" s="67">
        <v>40.23</v>
      </c>
    </row>
    <row r="39" spans="1:27" ht="12.75">
      <c r="A39" s="54" t="s">
        <v>79</v>
      </c>
      <c r="B39" s="54"/>
      <c r="C39" s="54"/>
      <c r="D39" s="69">
        <f>SUM(D35:D38)</f>
        <v>1123.6109999999999</v>
      </c>
      <c r="E39" s="69">
        <f>SUM(E35:E38)</f>
        <v>1123.6109999999999</v>
      </c>
      <c r="F39" s="69">
        <f>SUM(F35:F38)</f>
        <v>0</v>
      </c>
      <c r="G39" s="69">
        <f>SUM(G35:G38)</f>
        <v>0</v>
      </c>
      <c r="H39" s="69">
        <f>SUM(H35:H38)</f>
        <v>0</v>
      </c>
      <c r="I39" s="69">
        <f>SUM(I35:I38)</f>
        <v>0</v>
      </c>
      <c r="J39" s="69">
        <f>SUM(J35:J38)</f>
        <v>0</v>
      </c>
      <c r="K39" s="69">
        <f>SUM(K35:K38)</f>
        <v>0</v>
      </c>
      <c r="L39" s="69">
        <f>SUM(L35:L38)</f>
        <v>1123.6109999999999</v>
      </c>
      <c r="M39" s="69">
        <f>SUM(M35:M38)</f>
        <v>1123.6109999999999</v>
      </c>
      <c r="N39" s="69">
        <f>SUM(N35:N38)</f>
        <v>0</v>
      </c>
      <c r="O39" s="69">
        <f>SUM(O35:O38)</f>
        <v>0</v>
      </c>
      <c r="P39" s="69">
        <f>SUM(P35:P38)</f>
        <v>0</v>
      </c>
      <c r="Q39" s="70">
        <f>SUM(Q35:Q38)</f>
        <v>262.2</v>
      </c>
      <c r="R39" s="69"/>
      <c r="S39" s="71">
        <f>SUM(S36:S38)</f>
        <v>17020</v>
      </c>
      <c r="T39" s="69">
        <f>SUM(T36:T38)</f>
        <v>0</v>
      </c>
      <c r="U39" s="69">
        <f>SUM(U35:U38)</f>
        <v>305.20000000000005</v>
      </c>
      <c r="V39" s="72"/>
      <c r="W39" s="72"/>
      <c r="X39" s="72"/>
      <c r="Y39" s="72"/>
      <c r="Z39" s="72"/>
      <c r="AA39" s="72"/>
    </row>
    <row r="40" spans="1:21" ht="12.75" customHeight="1">
      <c r="A40" s="53" t="s">
        <v>80</v>
      </c>
      <c r="B40" s="50" t="s">
        <v>50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48" t="s">
        <v>81</v>
      </c>
      <c r="B41" s="48" t="e">
        <f>SUM(#REF!)</f>
        <v>#REF!</v>
      </c>
      <c r="C41" s="48" t="e">
        <f>SUM(#REF!)</f>
        <v>#REF!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4">
        <v>0</v>
      </c>
      <c r="R41" s="73"/>
      <c r="S41" s="75">
        <v>0</v>
      </c>
      <c r="T41" s="73">
        <v>0</v>
      </c>
      <c r="U41" s="73">
        <v>0</v>
      </c>
    </row>
    <row r="42" spans="1:21" ht="12.75">
      <c r="A42" s="53" t="s">
        <v>82</v>
      </c>
      <c r="B42" s="38" t="s">
        <v>53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ht="12.75">
      <c r="A43" s="48" t="s">
        <v>83</v>
      </c>
      <c r="B43" s="48"/>
      <c r="C43" s="4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</row>
    <row r="44" spans="1:21" ht="12.75">
      <c r="A44" s="53" t="s">
        <v>84</v>
      </c>
      <c r="B44" s="38" t="s">
        <v>85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49" t="s">
        <v>86</v>
      </c>
      <c r="B45" s="60" t="s">
        <v>87</v>
      </c>
      <c r="C45" s="76" t="s">
        <v>71</v>
      </c>
      <c r="D45" s="77">
        <v>108.333</v>
      </c>
      <c r="E45" s="78">
        <f>D45</f>
        <v>108.333</v>
      </c>
      <c r="F45" s="79"/>
      <c r="G45" s="79"/>
      <c r="H45" s="79"/>
      <c r="I45" s="79"/>
      <c r="J45" s="80"/>
      <c r="K45" s="81"/>
      <c r="L45" s="66">
        <f>E45</f>
        <v>108.333</v>
      </c>
      <c r="M45" s="67">
        <f>E45</f>
        <v>108.333</v>
      </c>
      <c r="N45" s="81"/>
      <c r="O45" s="81"/>
      <c r="P45" s="81"/>
      <c r="Q45" s="82">
        <v>2.4</v>
      </c>
      <c r="R45" s="81"/>
      <c r="S45" s="83"/>
      <c r="T45" s="81"/>
      <c r="U45" s="84">
        <v>752.33</v>
      </c>
    </row>
    <row r="46" spans="1:21" ht="12.75">
      <c r="A46" s="49" t="s">
        <v>88</v>
      </c>
      <c r="B46" s="85" t="s">
        <v>89</v>
      </c>
      <c r="C46" s="76" t="s">
        <v>71</v>
      </c>
      <c r="D46" s="77">
        <v>152.148</v>
      </c>
      <c r="E46" s="78">
        <f>D46</f>
        <v>152.148</v>
      </c>
      <c r="F46" s="79"/>
      <c r="G46" s="79"/>
      <c r="H46" s="79"/>
      <c r="I46" s="79"/>
      <c r="J46" s="80"/>
      <c r="K46" s="81"/>
      <c r="L46" s="66">
        <f>E46</f>
        <v>152.148</v>
      </c>
      <c r="M46" s="67">
        <f>E46</f>
        <v>152.148</v>
      </c>
      <c r="N46" s="81"/>
      <c r="O46" s="81"/>
      <c r="P46" s="81"/>
      <c r="Q46" s="82">
        <v>13.2</v>
      </c>
      <c r="R46" s="81"/>
      <c r="S46" s="83">
        <v>56210</v>
      </c>
      <c r="T46" s="81"/>
      <c r="U46" s="84">
        <v>132.88</v>
      </c>
    </row>
    <row r="47" spans="1:21" ht="12.75">
      <c r="A47" s="48" t="s">
        <v>90</v>
      </c>
      <c r="B47" s="48">
        <f>SUM(B45:B46)</f>
        <v>0</v>
      </c>
      <c r="C47" s="48">
        <f>SUM(C45:C46)</f>
        <v>0</v>
      </c>
      <c r="D47" s="73">
        <f>SUM(D45:D46)</f>
        <v>260.481</v>
      </c>
      <c r="E47" s="73">
        <f>SUM(E45:E46)</f>
        <v>260.481</v>
      </c>
      <c r="F47" s="73">
        <f>SUM(F45:F46)</f>
        <v>0</v>
      </c>
      <c r="G47" s="73">
        <f>SUM(G45:G46)</f>
        <v>0</v>
      </c>
      <c r="H47" s="73">
        <f>SUM(H45:H46)</f>
        <v>0</v>
      </c>
      <c r="I47" s="73">
        <f>SUM(I45:I46)</f>
        <v>0</v>
      </c>
      <c r="J47" s="73">
        <f>SUM(J45:J46)</f>
        <v>0</v>
      </c>
      <c r="K47" s="73">
        <f>SUM(K45:K46)</f>
        <v>0</v>
      </c>
      <c r="L47" s="73">
        <f>SUM(L45:L46)</f>
        <v>260.481</v>
      </c>
      <c r="M47" s="73">
        <f>SUM(M45:M46)</f>
        <v>260.481</v>
      </c>
      <c r="N47" s="73">
        <f>SUM(N45:N46)</f>
        <v>0</v>
      </c>
      <c r="O47" s="73">
        <f>SUM(O45:O46)</f>
        <v>0</v>
      </c>
      <c r="P47" s="73">
        <f>SUM(P45:P46)</f>
        <v>0</v>
      </c>
      <c r="Q47" s="74">
        <f>SUM(Q45:Q46)</f>
        <v>15.6</v>
      </c>
      <c r="R47" s="73"/>
      <c r="S47" s="75">
        <f>SUM(S45:S46)</f>
        <v>56210</v>
      </c>
      <c r="T47" s="73">
        <f>SUM(T45:T46)</f>
        <v>0</v>
      </c>
      <c r="U47" s="73">
        <f>SUM(U45:U46)</f>
        <v>885.21</v>
      </c>
    </row>
    <row r="48" spans="1:21" ht="12.75">
      <c r="A48" s="53" t="s">
        <v>91</v>
      </c>
      <c r="B48" s="38" t="s">
        <v>92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44" s="3" customFormat="1" ht="12.75">
      <c r="A49" s="48" t="s">
        <v>93</v>
      </c>
      <c r="B49" s="48"/>
      <c r="C49" s="48"/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4">
        <v>0</v>
      </c>
      <c r="R49" s="73"/>
      <c r="S49" s="75">
        <v>0</v>
      </c>
      <c r="T49" s="73">
        <v>0</v>
      </c>
      <c r="U49" s="73">
        <v>0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s="3" customFormat="1" ht="12.75">
      <c r="A50" s="53" t="s">
        <v>94</v>
      </c>
      <c r="B50" s="38" t="s">
        <v>95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s="3" customFormat="1" ht="12.75">
      <c r="A51" s="48" t="s">
        <v>96</v>
      </c>
      <c r="B51" s="48"/>
      <c r="C51" s="48"/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7">
        <v>0</v>
      </c>
      <c r="R51" s="86"/>
      <c r="S51" s="88">
        <v>0</v>
      </c>
      <c r="T51" s="86">
        <v>0</v>
      </c>
      <c r="U51" s="86">
        <v>0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s="3" customFormat="1" ht="12.75">
      <c r="A52" s="53" t="s">
        <v>97</v>
      </c>
      <c r="B52" s="38" t="s">
        <v>59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s="3" customFormat="1" ht="12.75">
      <c r="A53" s="53"/>
      <c r="B53" s="89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s="3" customFormat="1" ht="12.75">
      <c r="A54" s="48" t="s">
        <v>98</v>
      </c>
      <c r="B54" s="48"/>
      <c r="C54" s="48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2"/>
      <c r="S54" s="91"/>
      <c r="T54" s="91"/>
      <c r="U54" s="9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s="3" customFormat="1" ht="12.75">
      <c r="A55" s="53" t="s">
        <v>99</v>
      </c>
      <c r="B55" s="38" t="s">
        <v>100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s="72" customFormat="1" ht="12.75">
      <c r="A56" s="93" t="s">
        <v>101</v>
      </c>
      <c r="B56" s="60" t="s">
        <v>102</v>
      </c>
      <c r="C56" s="61" t="s">
        <v>103</v>
      </c>
      <c r="D56" s="62">
        <v>286.878</v>
      </c>
      <c r="E56" s="63">
        <f>D56</f>
        <v>286.878</v>
      </c>
      <c r="F56" s="79"/>
      <c r="G56" s="79"/>
      <c r="H56" s="79"/>
      <c r="I56" s="79"/>
      <c r="J56" s="79"/>
      <c r="K56" s="79"/>
      <c r="L56" s="66">
        <f>E56</f>
        <v>286.878</v>
      </c>
      <c r="M56" s="67">
        <f>E56</f>
        <v>286.878</v>
      </c>
      <c r="N56" s="94"/>
      <c r="O56" s="95">
        <f>J56</f>
        <v>0</v>
      </c>
      <c r="P56" s="95"/>
      <c r="Q56" s="96">
        <v>852</v>
      </c>
      <c r="R56" s="97"/>
      <c r="S56" s="96"/>
      <c r="T56" s="96"/>
      <c r="U56" s="78">
        <v>4.04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72" customFormat="1" ht="12.75">
      <c r="A57" s="93" t="s">
        <v>104</v>
      </c>
      <c r="B57" s="60" t="s">
        <v>105</v>
      </c>
      <c r="C57" s="61" t="s">
        <v>106</v>
      </c>
      <c r="D57" s="62">
        <v>1125</v>
      </c>
      <c r="E57" s="63">
        <f>D57</f>
        <v>1125</v>
      </c>
      <c r="F57" s="79"/>
      <c r="G57" s="79"/>
      <c r="H57" s="79"/>
      <c r="I57" s="79"/>
      <c r="J57" s="79"/>
      <c r="K57" s="79"/>
      <c r="L57" s="66">
        <f>E57</f>
        <v>1125</v>
      </c>
      <c r="M57" s="67">
        <f>E57</f>
        <v>1125</v>
      </c>
      <c r="N57" s="94"/>
      <c r="O57" s="95"/>
      <c r="P57" s="95"/>
      <c r="Q57" s="96">
        <v>0</v>
      </c>
      <c r="R57" s="97"/>
      <c r="S57" s="96"/>
      <c r="T57" s="96"/>
      <c r="U57" s="78">
        <v>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72" customFormat="1" ht="12.75">
      <c r="A58" s="93" t="s">
        <v>107</v>
      </c>
      <c r="B58" s="60" t="s">
        <v>108</v>
      </c>
      <c r="C58" s="61" t="s">
        <v>103</v>
      </c>
      <c r="D58" s="62">
        <v>229.167</v>
      </c>
      <c r="E58" s="63">
        <f>D58</f>
        <v>229.167</v>
      </c>
      <c r="F58" s="79"/>
      <c r="G58" s="79"/>
      <c r="H58" s="79"/>
      <c r="I58" s="79"/>
      <c r="J58" s="79"/>
      <c r="K58" s="79"/>
      <c r="L58" s="66">
        <f>E58</f>
        <v>229.167</v>
      </c>
      <c r="M58" s="67">
        <f>E58</f>
        <v>229.167</v>
      </c>
      <c r="N58" s="94"/>
      <c r="O58" s="95"/>
      <c r="P58" s="95"/>
      <c r="Q58" s="96">
        <v>0</v>
      </c>
      <c r="R58" s="97"/>
      <c r="S58" s="96"/>
      <c r="T58" s="96"/>
      <c r="U58" s="78">
        <v>0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72" customFormat="1" ht="12.75">
      <c r="A59" s="93" t="s">
        <v>109</v>
      </c>
      <c r="B59" s="60" t="s">
        <v>110</v>
      </c>
      <c r="C59" s="61" t="s">
        <v>71</v>
      </c>
      <c r="D59" s="62">
        <v>612.6</v>
      </c>
      <c r="E59" s="63">
        <f>D59</f>
        <v>612.6</v>
      </c>
      <c r="F59" s="79"/>
      <c r="G59" s="79"/>
      <c r="H59" s="79"/>
      <c r="I59" s="79"/>
      <c r="J59" s="79"/>
      <c r="K59" s="79"/>
      <c r="L59" s="66">
        <f>E59</f>
        <v>612.6</v>
      </c>
      <c r="M59" s="67">
        <f>E59</f>
        <v>612.6</v>
      </c>
      <c r="N59" s="94"/>
      <c r="O59" s="95"/>
      <c r="P59" s="95"/>
      <c r="Q59" s="96">
        <v>0</v>
      </c>
      <c r="R59" s="97"/>
      <c r="S59" s="96"/>
      <c r="T59" s="96"/>
      <c r="U59" s="78">
        <v>0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72" customFormat="1" ht="12.75">
      <c r="A60" s="93" t="s">
        <v>111</v>
      </c>
      <c r="B60" s="60" t="s">
        <v>112</v>
      </c>
      <c r="C60" s="76" t="s">
        <v>113</v>
      </c>
      <c r="D60" s="77">
        <v>88.065</v>
      </c>
      <c r="E60" s="78">
        <f>D60</f>
        <v>88.065</v>
      </c>
      <c r="F60" s="79"/>
      <c r="G60" s="79"/>
      <c r="H60" s="79"/>
      <c r="I60" s="79"/>
      <c r="J60" s="79"/>
      <c r="K60" s="79"/>
      <c r="L60" s="66">
        <f>E60</f>
        <v>88.065</v>
      </c>
      <c r="M60" s="67">
        <f>E60</f>
        <v>88.065</v>
      </c>
      <c r="N60" s="94"/>
      <c r="O60" s="95"/>
      <c r="P60" s="95"/>
      <c r="Q60" s="96">
        <v>0</v>
      </c>
      <c r="R60" s="97"/>
      <c r="S60" s="96"/>
      <c r="T60" s="96"/>
      <c r="U60" s="78">
        <v>0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72" customFormat="1" ht="12.75">
      <c r="A61" s="93" t="s">
        <v>114</v>
      </c>
      <c r="B61" s="60" t="s">
        <v>115</v>
      </c>
      <c r="C61" s="76" t="s">
        <v>113</v>
      </c>
      <c r="D61" s="77">
        <v>48.825</v>
      </c>
      <c r="E61" s="78">
        <f>D61</f>
        <v>48.825</v>
      </c>
      <c r="F61" s="79"/>
      <c r="G61" s="79"/>
      <c r="H61" s="79"/>
      <c r="I61" s="79"/>
      <c r="J61" s="79"/>
      <c r="K61" s="79"/>
      <c r="L61" s="66">
        <f>E61</f>
        <v>48.825</v>
      </c>
      <c r="M61" s="67">
        <f>E61</f>
        <v>48.825</v>
      </c>
      <c r="N61" s="94"/>
      <c r="O61" s="95"/>
      <c r="P61" s="95"/>
      <c r="Q61" s="96">
        <v>0</v>
      </c>
      <c r="R61" s="97"/>
      <c r="S61" s="96"/>
      <c r="T61" s="96"/>
      <c r="U61" s="78">
        <v>0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72" customFormat="1" ht="12.75">
      <c r="A62" s="93" t="s">
        <v>116</v>
      </c>
      <c r="B62" s="60" t="s">
        <v>117</v>
      </c>
      <c r="C62" s="76" t="s">
        <v>113</v>
      </c>
      <c r="D62" s="77">
        <v>39.497</v>
      </c>
      <c r="E62" s="78">
        <f>D62</f>
        <v>39.497</v>
      </c>
      <c r="F62" s="79"/>
      <c r="G62" s="79"/>
      <c r="H62" s="79"/>
      <c r="I62" s="79"/>
      <c r="J62" s="79"/>
      <c r="K62" s="79"/>
      <c r="L62" s="66">
        <f>E62</f>
        <v>39.497</v>
      </c>
      <c r="M62" s="67">
        <f>E62</f>
        <v>39.497</v>
      </c>
      <c r="N62" s="94"/>
      <c r="O62" s="95"/>
      <c r="P62" s="95"/>
      <c r="Q62" s="96">
        <v>0</v>
      </c>
      <c r="R62" s="97"/>
      <c r="S62" s="96"/>
      <c r="T62" s="96"/>
      <c r="U62" s="78">
        <v>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72" customFormat="1" ht="12.75">
      <c r="A63" s="93" t="s">
        <v>118</v>
      </c>
      <c r="B63" s="60" t="s">
        <v>119</v>
      </c>
      <c r="C63" s="76" t="s">
        <v>113</v>
      </c>
      <c r="D63" s="77">
        <v>82.283</v>
      </c>
      <c r="E63" s="78">
        <f>D63</f>
        <v>82.283</v>
      </c>
      <c r="F63" s="79"/>
      <c r="G63" s="79"/>
      <c r="H63" s="79"/>
      <c r="I63" s="79"/>
      <c r="J63" s="79"/>
      <c r="K63" s="79"/>
      <c r="L63" s="66">
        <f>E63</f>
        <v>82.283</v>
      </c>
      <c r="M63" s="67">
        <f>E63</f>
        <v>82.283</v>
      </c>
      <c r="N63" s="94"/>
      <c r="O63" s="95"/>
      <c r="P63" s="95"/>
      <c r="Q63" s="96">
        <v>0</v>
      </c>
      <c r="R63" s="97"/>
      <c r="S63" s="96"/>
      <c r="T63" s="96"/>
      <c r="U63" s="78">
        <v>0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72" customFormat="1" ht="12.75">
      <c r="A64" s="93" t="s">
        <v>120</v>
      </c>
      <c r="B64" s="60" t="s">
        <v>121</v>
      </c>
      <c r="C64" s="76" t="s">
        <v>113</v>
      </c>
      <c r="D64" s="77">
        <v>106.051</v>
      </c>
      <c r="E64" s="78">
        <f>D64</f>
        <v>106.051</v>
      </c>
      <c r="F64" s="79"/>
      <c r="G64" s="79"/>
      <c r="H64" s="79"/>
      <c r="I64" s="79"/>
      <c r="J64" s="79"/>
      <c r="K64" s="79"/>
      <c r="L64" s="66">
        <f>E64</f>
        <v>106.051</v>
      </c>
      <c r="M64" s="67">
        <f>E64</f>
        <v>106.051</v>
      </c>
      <c r="N64" s="94"/>
      <c r="O64" s="95"/>
      <c r="P64" s="95"/>
      <c r="Q64" s="96">
        <v>0</v>
      </c>
      <c r="R64" s="97"/>
      <c r="S64" s="96"/>
      <c r="T64" s="96"/>
      <c r="U64" s="78">
        <v>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72" customFormat="1" ht="12.75">
      <c r="A65" s="93" t="s">
        <v>122</v>
      </c>
      <c r="B65" s="60" t="s">
        <v>123</v>
      </c>
      <c r="C65" s="76" t="s">
        <v>113</v>
      </c>
      <c r="D65" s="77">
        <v>71.507</v>
      </c>
      <c r="E65" s="78">
        <f>D65</f>
        <v>71.507</v>
      </c>
      <c r="F65" s="79"/>
      <c r="G65" s="79"/>
      <c r="H65" s="79"/>
      <c r="I65" s="79"/>
      <c r="J65" s="79"/>
      <c r="K65" s="79"/>
      <c r="L65" s="66">
        <f>E65</f>
        <v>71.507</v>
      </c>
      <c r="M65" s="67">
        <f>E65</f>
        <v>71.507</v>
      </c>
      <c r="N65" s="94"/>
      <c r="O65" s="95"/>
      <c r="P65" s="95"/>
      <c r="Q65" s="96">
        <v>0</v>
      </c>
      <c r="R65" s="97"/>
      <c r="S65" s="96"/>
      <c r="T65" s="96"/>
      <c r="U65" s="78">
        <v>0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72" customFormat="1" ht="38.25" customHeight="1">
      <c r="A66" s="93" t="s">
        <v>124</v>
      </c>
      <c r="B66" s="60" t="s">
        <v>125</v>
      </c>
      <c r="C66" s="61" t="s">
        <v>113</v>
      </c>
      <c r="D66" s="62">
        <f>382.742</f>
        <v>382.742</v>
      </c>
      <c r="E66" s="63">
        <f>D66</f>
        <v>382.742</v>
      </c>
      <c r="F66" s="79"/>
      <c r="G66" s="79"/>
      <c r="H66" s="79"/>
      <c r="I66" s="79"/>
      <c r="J66" s="79"/>
      <c r="K66" s="79"/>
      <c r="L66" s="66">
        <f>E66</f>
        <v>382.742</v>
      </c>
      <c r="M66" s="67">
        <f>E66</f>
        <v>382.742</v>
      </c>
      <c r="N66" s="94"/>
      <c r="O66" s="95"/>
      <c r="P66" s="95"/>
      <c r="Q66" s="96">
        <v>0</v>
      </c>
      <c r="R66" s="97"/>
      <c r="S66" s="96"/>
      <c r="T66" s="96"/>
      <c r="U66" s="78">
        <v>0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24" s="3" customFormat="1" ht="12.75">
      <c r="A67" s="54" t="s">
        <v>126</v>
      </c>
      <c r="B67" s="54"/>
      <c r="C67" s="54"/>
      <c r="D67" s="73">
        <f>SUM(D56:D66)</f>
        <v>3072.615</v>
      </c>
      <c r="E67" s="73">
        <f>SUM(E56:E66)</f>
        <v>3072.615</v>
      </c>
      <c r="F67" s="73">
        <f>SUM(F56:F66)</f>
        <v>0</v>
      </c>
      <c r="G67" s="73">
        <f>SUM(G56:G66)</f>
        <v>0</v>
      </c>
      <c r="H67" s="73">
        <f>SUM(H56:H66)</f>
        <v>0</v>
      </c>
      <c r="I67" s="73">
        <f>SUM(I56:I66)</f>
        <v>0</v>
      </c>
      <c r="J67" s="73">
        <f>SUM(J56:J66)</f>
        <v>0</v>
      </c>
      <c r="K67" s="73">
        <f>SUM(K56:K66)</f>
        <v>0</v>
      </c>
      <c r="L67" s="73">
        <f>SUM(L56:L66)</f>
        <v>3072.615</v>
      </c>
      <c r="M67" s="73">
        <f>SUM(M56:M66)</f>
        <v>3072.615</v>
      </c>
      <c r="N67" s="73">
        <f>SUM(N56:N66)</f>
        <v>0</v>
      </c>
      <c r="O67" s="73">
        <f>SUM(O56:O66)</f>
        <v>0</v>
      </c>
      <c r="P67" s="73">
        <f>SUM(P56:P66)</f>
        <v>0</v>
      </c>
      <c r="Q67" s="74">
        <f>SUM(Q56:Q66)</f>
        <v>852</v>
      </c>
      <c r="R67" s="73"/>
      <c r="S67" s="75">
        <f>SUM(S56:S66)</f>
        <v>0</v>
      </c>
      <c r="T67" s="73">
        <f>SUM(T56:T66)</f>
        <v>0</v>
      </c>
      <c r="U67" s="73">
        <f>SUM(U56:U66)</f>
        <v>4.04</v>
      </c>
      <c r="V67" s="2"/>
      <c r="W67" s="2"/>
      <c r="X67" s="2"/>
    </row>
    <row r="68" spans="1:24" s="3" customFormat="1" ht="12.75">
      <c r="A68" s="48" t="s">
        <v>127</v>
      </c>
      <c r="B68" s="48"/>
      <c r="C68" s="48" t="e">
        <f>C67+C54+C51+C49+C47+C43+C41+C39</f>
        <v>#REF!</v>
      </c>
      <c r="D68" s="98">
        <f>D67+D54+D51+D49+D47+D43+D41+D39</f>
        <v>4456.706999999999</v>
      </c>
      <c r="E68" s="98">
        <f>E67+E54+E51+E49+E47+E43+E41+E39</f>
        <v>4456.706999999999</v>
      </c>
      <c r="F68" s="99">
        <f>F67+F54+F51+F49+F47+F43+F41+F39</f>
        <v>0</v>
      </c>
      <c r="G68" s="99">
        <f>G67+G54+G51+G49+G47+G43+G41+G39</f>
        <v>0</v>
      </c>
      <c r="H68" s="99">
        <f>H67+H54+H51+H49+H47+H43+H41+H39</f>
        <v>0</v>
      </c>
      <c r="I68" s="99">
        <f>I67+I54+I51+I49+I47+I43+I41+I39</f>
        <v>0</v>
      </c>
      <c r="J68" s="99">
        <f>J67+J54+J51+J49+J47+J43+J41+J39</f>
        <v>0</v>
      </c>
      <c r="K68" s="99">
        <f>K67+K54+K51+K49+K47+K43+K41+K39</f>
        <v>0</v>
      </c>
      <c r="L68" s="98">
        <f>L67+L54+L51+L49+L47+L43+L41+L39</f>
        <v>4456.706999999999</v>
      </c>
      <c r="M68" s="98">
        <f>M67+M54+M51+M49+M47+M43+M41+M39</f>
        <v>4456.706999999999</v>
      </c>
      <c r="N68" s="98">
        <f>N67+N54+N51+N49+N47+N43+N41+N39</f>
        <v>0</v>
      </c>
      <c r="O68" s="98">
        <f>O67+O54+O51+O49+O47+O43+O41+O39</f>
        <v>0</v>
      </c>
      <c r="P68" s="98">
        <f>P67+P54+P51+P49+P47+P43+P41+P39</f>
        <v>0</v>
      </c>
      <c r="Q68" s="99">
        <f>Q67+Q54+Q51+Q49+Q47+Q43+Q41+Q39</f>
        <v>1129.8</v>
      </c>
      <c r="R68" s="99"/>
      <c r="S68" s="99">
        <f>S67+S54+S51+S49+S47+S43+S41+S39</f>
        <v>73230</v>
      </c>
      <c r="T68" s="98">
        <f>T67+T54+T51+T49+T47+T43+T41+T39</f>
        <v>0</v>
      </c>
      <c r="U68" s="99">
        <f>U67+U54+U51+U49+U47+U43+U41+U39</f>
        <v>1194.45</v>
      </c>
      <c r="V68" s="72"/>
      <c r="W68" s="2"/>
      <c r="X68" s="2"/>
    </row>
    <row r="69" spans="1:22" ht="12.75">
      <c r="A69" s="48" t="s">
        <v>128</v>
      </c>
      <c r="B69" s="48">
        <f>B68+B32</f>
        <v>0</v>
      </c>
      <c r="C69" s="48" t="e">
        <f>C68+C32</f>
        <v>#REF!</v>
      </c>
      <c r="D69" s="100">
        <f>D68+D32</f>
        <v>4456.706999999999</v>
      </c>
      <c r="E69" s="100">
        <f>E68+E32</f>
        <v>4456.706999999999</v>
      </c>
      <c r="F69" s="100">
        <f>F68+F32</f>
        <v>0</v>
      </c>
      <c r="G69" s="100">
        <f>G68+G32</f>
        <v>0</v>
      </c>
      <c r="H69" s="100">
        <f>H68+H32</f>
        <v>0</v>
      </c>
      <c r="I69" s="100">
        <f>I68+I32</f>
        <v>0</v>
      </c>
      <c r="J69" s="100">
        <f>J68+J32</f>
        <v>0</v>
      </c>
      <c r="K69" s="100">
        <f>K68+K32</f>
        <v>0</v>
      </c>
      <c r="L69" s="100">
        <f>L68+L32</f>
        <v>4456.706999999999</v>
      </c>
      <c r="M69" s="100">
        <f>M68+M32</f>
        <v>4456.706999999999</v>
      </c>
      <c r="N69" s="100">
        <f>N68+N32</f>
        <v>0</v>
      </c>
      <c r="O69" s="100" t="e">
        <f>O68+O32</f>
        <v>#REF!</v>
      </c>
      <c r="P69" s="100">
        <f>P68+P32</f>
        <v>0</v>
      </c>
      <c r="Q69" s="101">
        <f>Q68+Q32</f>
        <v>1129.8</v>
      </c>
      <c r="R69" s="100"/>
      <c r="S69" s="102">
        <f>S68+S32</f>
        <v>73230</v>
      </c>
      <c r="T69" s="100">
        <f>T68+T32</f>
        <v>0</v>
      </c>
      <c r="U69" s="100">
        <f>U68+U32</f>
        <v>1194.45</v>
      </c>
      <c r="V69" s="72"/>
    </row>
    <row r="70" spans="1:21" ht="12.75">
      <c r="A70" s="49" t="s">
        <v>129</v>
      </c>
      <c r="B70" s="48" t="s">
        <v>130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ht="12.75">
      <c r="A71" s="49" t="s">
        <v>131</v>
      </c>
      <c r="B71" s="48" t="s">
        <v>132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ht="12.75" customHeight="1">
      <c r="A72" s="49" t="s">
        <v>133</v>
      </c>
      <c r="B72" s="50" t="s">
        <v>134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</row>
    <row r="73" spans="1:21" ht="12.75">
      <c r="A73" s="48" t="s">
        <v>135</v>
      </c>
      <c r="B73" s="48"/>
      <c r="C73" s="48"/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/>
      <c r="P73" s="51">
        <v>0</v>
      </c>
      <c r="Q73" s="51">
        <v>0</v>
      </c>
      <c r="R73" s="55"/>
      <c r="S73" s="55"/>
      <c r="T73" s="55"/>
      <c r="U73" s="55"/>
    </row>
    <row r="74" spans="1:21" ht="12.75" customHeight="1">
      <c r="A74" s="53" t="s">
        <v>136</v>
      </c>
      <c r="B74" s="50" t="s">
        <v>50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  <row r="75" spans="1:21" ht="12.75">
      <c r="A75" s="103" t="s">
        <v>137</v>
      </c>
      <c r="B75" s="103"/>
      <c r="C75" s="103"/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/>
      <c r="P75" s="104">
        <v>0</v>
      </c>
      <c r="Q75" s="104">
        <v>0</v>
      </c>
      <c r="R75" s="105"/>
      <c r="S75" s="105"/>
      <c r="T75" s="105"/>
      <c r="U75" s="105"/>
    </row>
    <row r="76" spans="1:21" ht="12.75" customHeight="1">
      <c r="A76" s="53" t="s">
        <v>138</v>
      </c>
      <c r="B76" s="50" t="s">
        <v>139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ht="12.75">
      <c r="A77" s="48" t="s">
        <v>140</v>
      </c>
      <c r="B77" s="48"/>
      <c r="C77" s="48"/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/>
      <c r="P77" s="51">
        <v>0</v>
      </c>
      <c r="Q77" s="51">
        <v>0</v>
      </c>
      <c r="R77" s="55"/>
      <c r="S77" s="55"/>
      <c r="T77" s="55"/>
      <c r="U77" s="55"/>
    </row>
    <row r="78" spans="1:21" ht="12.75">
      <c r="A78" s="106" t="s">
        <v>141</v>
      </c>
      <c r="B78" s="38" t="s">
        <v>59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</row>
    <row r="79" spans="1:21" ht="12.75">
      <c r="A79" s="48" t="s">
        <v>142</v>
      </c>
      <c r="B79" s="48"/>
      <c r="C79" s="48"/>
      <c r="D79" s="107">
        <v>0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51">
        <v>0</v>
      </c>
      <c r="O79" s="51"/>
      <c r="P79" s="51">
        <v>0</v>
      </c>
      <c r="Q79" s="51">
        <v>0</v>
      </c>
      <c r="R79" s="55"/>
      <c r="S79" s="55"/>
      <c r="T79" s="55"/>
      <c r="U79" s="55"/>
    </row>
    <row r="80" spans="1:21" ht="12.75">
      <c r="A80" s="108" t="s">
        <v>143</v>
      </c>
      <c r="B80" s="38" t="s">
        <v>100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</row>
    <row r="81" spans="1:21" ht="12.75">
      <c r="A81" s="48" t="s">
        <v>144</v>
      </c>
      <c r="B81" s="48"/>
      <c r="C81" s="48"/>
      <c r="D81" s="51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51">
        <v>0</v>
      </c>
      <c r="L81" s="51">
        <v>0</v>
      </c>
      <c r="M81" s="51">
        <v>0</v>
      </c>
      <c r="N81" s="51">
        <v>0</v>
      </c>
      <c r="O81" s="51"/>
      <c r="P81" s="51">
        <v>0</v>
      </c>
      <c r="Q81" s="51">
        <v>0</v>
      </c>
      <c r="R81" s="55"/>
      <c r="S81" s="55"/>
      <c r="T81" s="55"/>
      <c r="U81" s="55"/>
    </row>
    <row r="82" spans="1:21" ht="12.75">
      <c r="A82" s="48" t="s">
        <v>145</v>
      </c>
      <c r="B82" s="48"/>
      <c r="C82" s="48"/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/>
      <c r="P82" s="109">
        <v>0</v>
      </c>
      <c r="Q82" s="109">
        <v>0</v>
      </c>
      <c r="R82" s="109"/>
      <c r="S82" s="109"/>
      <c r="T82" s="109"/>
      <c r="U82" s="109"/>
    </row>
    <row r="83" spans="1:21" ht="12.75">
      <c r="A83" s="38"/>
      <c r="B83" s="48"/>
      <c r="C83" s="48"/>
      <c r="D83" s="90"/>
      <c r="E83" s="110"/>
      <c r="F83" s="110"/>
      <c r="G83" s="110"/>
      <c r="H83" s="110"/>
      <c r="I83" s="110"/>
      <c r="J83" s="11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12.75">
      <c r="A84" s="53" t="s">
        <v>146</v>
      </c>
      <c r="B84" s="48" t="s">
        <v>147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ht="12.75" customHeight="1">
      <c r="A85" s="53" t="s">
        <v>148</v>
      </c>
      <c r="B85" s="50" t="s">
        <v>68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2.75">
      <c r="A86" s="48" t="s">
        <v>149</v>
      </c>
      <c r="B86" s="48"/>
      <c r="C86" s="48" t="e">
        <f>SUM(#REF!)</f>
        <v>#REF!</v>
      </c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 customHeight="1">
      <c r="A87" s="53" t="s">
        <v>150</v>
      </c>
      <c r="B87" s="50" t="s">
        <v>50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2.75">
      <c r="A88" s="48" t="s">
        <v>151</v>
      </c>
      <c r="B88" s="48"/>
      <c r="C88" s="48"/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 t="e">
        <f>#REF!</f>
        <v>#REF!</v>
      </c>
      <c r="P88" s="51">
        <v>0</v>
      </c>
      <c r="Q88" s="51">
        <v>0</v>
      </c>
      <c r="R88" s="51"/>
      <c r="S88" s="51">
        <v>0</v>
      </c>
      <c r="T88" s="51">
        <v>0</v>
      </c>
      <c r="U88" s="51">
        <v>0</v>
      </c>
    </row>
    <row r="89" spans="1:21" ht="12.75">
      <c r="A89" s="53" t="s">
        <v>152</v>
      </c>
      <c r="B89" s="38" t="s">
        <v>92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1" ht="12.75">
      <c r="A90" s="48" t="s">
        <v>153</v>
      </c>
      <c r="B90" s="48"/>
      <c r="C90" s="48">
        <f>SUM(C89:C89)</f>
        <v>0</v>
      </c>
      <c r="D90" s="111">
        <f>SUM(D89:D89)</f>
        <v>0</v>
      </c>
      <c r="E90" s="111">
        <f>SUM(E89:E89)</f>
        <v>0</v>
      </c>
      <c r="F90" s="111">
        <f>SUM(F89:F89)</f>
        <v>0</v>
      </c>
      <c r="G90" s="111">
        <f>SUM(G89:G89)</f>
        <v>0</v>
      </c>
      <c r="H90" s="111">
        <f>SUM(H89:H89)</f>
        <v>0</v>
      </c>
      <c r="I90" s="111">
        <f>SUM(I89:I89)</f>
        <v>0</v>
      </c>
      <c r="J90" s="111">
        <f>SUM(J89:J89)</f>
        <v>0</v>
      </c>
      <c r="K90" s="111">
        <f>SUM(K89:K89)</f>
        <v>0</v>
      </c>
      <c r="L90" s="111">
        <f>SUM(L89:L89)</f>
        <v>0</v>
      </c>
      <c r="M90" s="111">
        <f>SUM(M89:M89)</f>
        <v>0</v>
      </c>
      <c r="N90" s="111">
        <f>SUM(N89:N89)</f>
        <v>0</v>
      </c>
      <c r="O90" s="111">
        <f>SUM(O89:O89)</f>
        <v>0</v>
      </c>
      <c r="P90" s="111">
        <f>SUM(P89:P89)</f>
        <v>0</v>
      </c>
      <c r="Q90" s="111">
        <f>SUM(Q89:Q89)</f>
        <v>0</v>
      </c>
      <c r="R90" s="111"/>
      <c r="S90" s="111">
        <f>SUM(S89:S89)</f>
        <v>0</v>
      </c>
      <c r="T90" s="111">
        <f>SUM(T89:T89)</f>
        <v>0</v>
      </c>
      <c r="U90" s="111">
        <f>SUM(U89:U89)</f>
        <v>0</v>
      </c>
    </row>
    <row r="91" spans="1:21" ht="12.75">
      <c r="A91" s="53" t="s">
        <v>154</v>
      </c>
      <c r="B91" s="38" t="s">
        <v>95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ht="12.75">
      <c r="A92" s="48" t="s">
        <v>155</v>
      </c>
      <c r="B92" s="48"/>
      <c r="C92" s="48">
        <f>SUM(C91:C91)</f>
        <v>0</v>
      </c>
      <c r="D92" s="51">
        <f>SUM(D91:D91)</f>
        <v>0</v>
      </c>
      <c r="E92" s="51">
        <f>SUM(E91:E91)</f>
        <v>0</v>
      </c>
      <c r="F92" s="51">
        <f>SUM(F91:F91)</f>
        <v>0</v>
      </c>
      <c r="G92" s="51">
        <f>SUM(G91:G91)</f>
        <v>0</v>
      </c>
      <c r="H92" s="51">
        <f>SUM(H91:H91)</f>
        <v>0</v>
      </c>
      <c r="I92" s="51">
        <f>SUM(I91:I91)</f>
        <v>0</v>
      </c>
      <c r="J92" s="51">
        <f>SUM(J91:J91)</f>
        <v>0</v>
      </c>
      <c r="K92" s="51">
        <f>SUM(K91:K91)</f>
        <v>0</v>
      </c>
      <c r="L92" s="51">
        <f>SUM(L91:L91)</f>
        <v>0</v>
      </c>
      <c r="M92" s="51">
        <f>SUM(M91:M91)</f>
        <v>0</v>
      </c>
      <c r="N92" s="51">
        <f>SUM(N91:N91)</f>
        <v>0</v>
      </c>
      <c r="O92" s="51">
        <f>SUM(O91:O91)</f>
        <v>0</v>
      </c>
      <c r="P92" s="51">
        <f>SUM(P91:P91)</f>
        <v>0</v>
      </c>
      <c r="Q92" s="51">
        <f>SUM(Q91:Q91)</f>
        <v>0</v>
      </c>
      <c r="R92" s="51"/>
      <c r="S92" s="51">
        <f>SUM(S91:S91)</f>
        <v>0</v>
      </c>
      <c r="T92" s="55">
        <f>SUM(T91:T91)</f>
        <v>0</v>
      </c>
      <c r="U92" s="51">
        <f>SUM(U91:U91)</f>
        <v>0</v>
      </c>
    </row>
    <row r="93" spans="1:21" ht="12.75">
      <c r="A93" s="53" t="s">
        <v>156</v>
      </c>
      <c r="B93" s="38" t="s">
        <v>59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ht="12.75">
      <c r="A94" s="53" t="s">
        <v>157</v>
      </c>
      <c r="B94" s="112" t="s">
        <v>158</v>
      </c>
      <c r="C94" s="113" t="s">
        <v>159</v>
      </c>
      <c r="D94" s="66">
        <v>458.333</v>
      </c>
      <c r="E94" s="77">
        <f>D94-F94</f>
        <v>458.333</v>
      </c>
      <c r="F94" s="95"/>
      <c r="G94" s="95"/>
      <c r="H94" s="95"/>
      <c r="I94" s="95"/>
      <c r="J94" s="95"/>
      <c r="K94" s="95"/>
      <c r="L94" s="94">
        <f>E94+F94</f>
        <v>458.333</v>
      </c>
      <c r="M94" s="94">
        <f>L94</f>
        <v>458.333</v>
      </c>
      <c r="N94" s="95"/>
      <c r="O94" s="95"/>
      <c r="P94" s="95"/>
      <c r="Q94" s="96">
        <v>0</v>
      </c>
      <c r="R94" s="97"/>
      <c r="S94" s="96"/>
      <c r="T94" s="96"/>
      <c r="U94" s="78">
        <v>0</v>
      </c>
    </row>
    <row r="95" spans="1:21" ht="12.75">
      <c r="A95" s="53" t="s">
        <v>160</v>
      </c>
      <c r="B95" s="114" t="s">
        <v>161</v>
      </c>
      <c r="C95" s="113" t="s">
        <v>159</v>
      </c>
      <c r="D95" s="66">
        <v>1125</v>
      </c>
      <c r="E95" s="77">
        <f>D95-F95</f>
        <v>280.11</v>
      </c>
      <c r="F95" s="95">
        <v>844.89</v>
      </c>
      <c r="G95" s="95"/>
      <c r="H95" s="95"/>
      <c r="I95" s="95"/>
      <c r="J95" s="95"/>
      <c r="K95" s="95"/>
      <c r="L95" s="95">
        <f>E95+F95</f>
        <v>1125</v>
      </c>
      <c r="M95" s="95">
        <f>L95</f>
        <v>1125</v>
      </c>
      <c r="N95" s="95"/>
      <c r="O95" s="95"/>
      <c r="P95" s="95"/>
      <c r="Q95" s="115">
        <v>44.4</v>
      </c>
      <c r="R95" s="95"/>
      <c r="S95" s="115">
        <v>42895</v>
      </c>
      <c r="T95" s="95"/>
      <c r="U95" s="95">
        <v>302.01</v>
      </c>
    </row>
    <row r="96" spans="1:21" ht="12.75">
      <c r="A96" s="48" t="s">
        <v>162</v>
      </c>
      <c r="B96" s="48"/>
      <c r="C96" s="48"/>
      <c r="D96" s="116">
        <f>SUM(D94:D95)</f>
        <v>1583.333</v>
      </c>
      <c r="E96" s="116">
        <f>SUM(E94:E95)</f>
        <v>738.443</v>
      </c>
      <c r="F96" s="116">
        <f>SUM(F94:F95)</f>
        <v>844.89</v>
      </c>
      <c r="G96" s="116">
        <f>SUM(G94:G95)</f>
        <v>0</v>
      </c>
      <c r="H96" s="116">
        <f>SUM(H94:H95)</f>
        <v>0</v>
      </c>
      <c r="I96" s="116">
        <f>SUM(I94:I95)</f>
        <v>0</v>
      </c>
      <c r="J96" s="116">
        <f>SUM(J94:J95)</f>
        <v>0</v>
      </c>
      <c r="K96" s="116">
        <f>SUM(K94:K95)</f>
        <v>0</v>
      </c>
      <c r="L96" s="116">
        <f>SUM(L94:L95)</f>
        <v>1583.333</v>
      </c>
      <c r="M96" s="116">
        <f>SUM(M94:M95)</f>
        <v>1583.333</v>
      </c>
      <c r="N96" s="116">
        <f>SUM(N94:N95)</f>
        <v>0</v>
      </c>
      <c r="O96" s="116">
        <f>SUM(O94:O95)</f>
        <v>0</v>
      </c>
      <c r="P96" s="116">
        <f>SUM(P94:P95)</f>
        <v>0</v>
      </c>
      <c r="Q96" s="74">
        <f>SUM(Q94:Q95)</f>
        <v>44.4</v>
      </c>
      <c r="R96" s="116"/>
      <c r="S96" s="75">
        <f>SUM(S94:S95)</f>
        <v>42895</v>
      </c>
      <c r="T96" s="116">
        <f>SUM(T94:T95)</f>
        <v>0</v>
      </c>
      <c r="U96" s="116">
        <f>SUM(U94:U95)</f>
        <v>302.01</v>
      </c>
    </row>
    <row r="97" spans="1:21" ht="12.75">
      <c r="A97" s="53" t="s">
        <v>163</v>
      </c>
      <c r="B97" s="38" t="s">
        <v>100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</row>
    <row r="98" spans="1:21" ht="12.75">
      <c r="A98" s="53" t="s">
        <v>164</v>
      </c>
      <c r="B98" s="112" t="s">
        <v>165</v>
      </c>
      <c r="C98" s="38" t="s">
        <v>159</v>
      </c>
      <c r="D98" s="84">
        <v>963.177</v>
      </c>
      <c r="E98" s="77">
        <f>D98</f>
        <v>963.177</v>
      </c>
      <c r="F98" s="38"/>
      <c r="G98" s="38"/>
      <c r="H98" s="38"/>
      <c r="I98" s="38"/>
      <c r="J98" s="38"/>
      <c r="K98" s="38"/>
      <c r="L98" s="94">
        <f>E98+F98</f>
        <v>963.177</v>
      </c>
      <c r="M98" s="94">
        <f>L98</f>
        <v>963.177</v>
      </c>
      <c r="N98" s="38"/>
      <c r="O98" s="38"/>
      <c r="P98" s="38"/>
      <c r="Q98" s="117">
        <v>38.4</v>
      </c>
      <c r="R98" s="38"/>
      <c r="S98" s="117">
        <v>42895</v>
      </c>
      <c r="T98" s="38"/>
      <c r="U98" s="117">
        <v>302.01</v>
      </c>
    </row>
    <row r="99" spans="1:21" ht="12.75">
      <c r="A99" s="53" t="s">
        <v>166</v>
      </c>
      <c r="B99" s="60" t="s">
        <v>110</v>
      </c>
      <c r="C99" s="118" t="s">
        <v>71</v>
      </c>
      <c r="D99" s="84">
        <v>50</v>
      </c>
      <c r="E99" s="77">
        <f>D99</f>
        <v>50</v>
      </c>
      <c r="F99" s="38"/>
      <c r="G99" s="38"/>
      <c r="H99" s="38"/>
      <c r="I99" s="38"/>
      <c r="J99" s="38"/>
      <c r="K99" s="38"/>
      <c r="L99" s="94">
        <f>E99+F99</f>
        <v>50</v>
      </c>
      <c r="M99" s="94">
        <f>L99</f>
        <v>50</v>
      </c>
      <c r="N99" s="38"/>
      <c r="O99" s="38"/>
      <c r="P99" s="38"/>
      <c r="Q99" s="96">
        <v>0</v>
      </c>
      <c r="R99" s="97"/>
      <c r="S99" s="96"/>
      <c r="T99" s="96"/>
      <c r="U99" s="78">
        <v>0</v>
      </c>
    </row>
    <row r="100" spans="1:21" ht="12.75">
      <c r="A100" s="53" t="s">
        <v>167</v>
      </c>
      <c r="B100" s="60" t="s">
        <v>168</v>
      </c>
      <c r="C100" s="118" t="s">
        <v>71</v>
      </c>
      <c r="D100" s="84">
        <v>200</v>
      </c>
      <c r="E100" s="77">
        <f>D100</f>
        <v>200</v>
      </c>
      <c r="F100" s="38"/>
      <c r="G100" s="38"/>
      <c r="H100" s="38"/>
      <c r="I100" s="38"/>
      <c r="J100" s="38"/>
      <c r="K100" s="38"/>
      <c r="L100" s="94">
        <f>E100+F100</f>
        <v>200</v>
      </c>
      <c r="M100" s="94">
        <f>L100</f>
        <v>200</v>
      </c>
      <c r="N100" s="38"/>
      <c r="O100" s="38"/>
      <c r="P100" s="38"/>
      <c r="Q100" s="96">
        <v>0</v>
      </c>
      <c r="R100" s="97"/>
      <c r="S100" s="96"/>
      <c r="T100" s="96"/>
      <c r="U100" s="78">
        <v>0</v>
      </c>
    </row>
    <row r="101" spans="1:21" ht="12.75">
      <c r="A101" s="53" t="s">
        <v>169</v>
      </c>
      <c r="B101" s="60" t="s">
        <v>170</v>
      </c>
      <c r="C101" s="118" t="s">
        <v>113</v>
      </c>
      <c r="D101" s="84">
        <v>303.67</v>
      </c>
      <c r="E101" s="77">
        <f>D101</f>
        <v>303.67</v>
      </c>
      <c r="F101" s="38"/>
      <c r="G101" s="38"/>
      <c r="H101" s="38"/>
      <c r="I101" s="38"/>
      <c r="J101" s="38"/>
      <c r="K101" s="38"/>
      <c r="L101" s="94">
        <f>E101+F101</f>
        <v>303.67</v>
      </c>
      <c r="M101" s="94">
        <f>L101</f>
        <v>303.67</v>
      </c>
      <c r="N101" s="38"/>
      <c r="O101" s="38"/>
      <c r="P101" s="38"/>
      <c r="Q101" s="96">
        <v>0</v>
      </c>
      <c r="R101" s="97"/>
      <c r="S101" s="96"/>
      <c r="T101" s="96"/>
      <c r="U101" s="78">
        <v>0</v>
      </c>
    </row>
    <row r="102" spans="1:21" ht="12.75">
      <c r="A102" s="53" t="s">
        <v>171</v>
      </c>
      <c r="B102" s="60" t="s">
        <v>172</v>
      </c>
      <c r="C102" s="118" t="s">
        <v>71</v>
      </c>
      <c r="D102" s="84">
        <v>941</v>
      </c>
      <c r="E102" s="77">
        <f>D102</f>
        <v>941</v>
      </c>
      <c r="F102" s="38"/>
      <c r="G102" s="38"/>
      <c r="H102" s="38"/>
      <c r="I102" s="38"/>
      <c r="J102" s="38"/>
      <c r="K102" s="38"/>
      <c r="L102" s="94">
        <f>E102+F102</f>
        <v>941</v>
      </c>
      <c r="M102" s="94">
        <f>L102</f>
        <v>941</v>
      </c>
      <c r="N102" s="38"/>
      <c r="O102" s="38"/>
      <c r="P102" s="38"/>
      <c r="Q102" s="117">
        <v>34.8</v>
      </c>
      <c r="R102" s="38"/>
      <c r="S102" s="117">
        <v>138800</v>
      </c>
      <c r="T102" s="38"/>
      <c r="U102" s="117">
        <v>328.1</v>
      </c>
    </row>
    <row r="103" spans="1:21" ht="12.75">
      <c r="A103" s="48" t="s">
        <v>173</v>
      </c>
      <c r="B103" s="48"/>
      <c r="C103" s="48"/>
      <c r="D103" s="73">
        <f>SUM(D98:D102)</f>
        <v>2457.847</v>
      </c>
      <c r="E103" s="73">
        <f>SUM(E98:E102)</f>
        <v>2457.847</v>
      </c>
      <c r="F103" s="73">
        <f>SUM(F98:F102)</f>
        <v>0</v>
      </c>
      <c r="G103" s="73">
        <f>SUM(G98:G102)</f>
        <v>0</v>
      </c>
      <c r="H103" s="73">
        <f>SUM(H98:H102)</f>
        <v>0</v>
      </c>
      <c r="I103" s="73">
        <f>SUM(I98:I102)</f>
        <v>0</v>
      </c>
      <c r="J103" s="73">
        <f>SUM(J98:J102)</f>
        <v>0</v>
      </c>
      <c r="K103" s="73">
        <f>SUM(K98:K102)</f>
        <v>0</v>
      </c>
      <c r="L103" s="73">
        <f>SUM(L98:L102)</f>
        <v>2457.847</v>
      </c>
      <c r="M103" s="73">
        <f>SUM(M98:M102)</f>
        <v>2457.847</v>
      </c>
      <c r="N103" s="73">
        <f>SUM(N98:N102)</f>
        <v>0</v>
      </c>
      <c r="O103" s="73">
        <f>SUM(O98:O102)</f>
        <v>0</v>
      </c>
      <c r="P103" s="73">
        <f>SUM(P98:P102)</f>
        <v>0</v>
      </c>
      <c r="Q103" s="74">
        <f>SUM(Q98:Q102)</f>
        <v>73.19999999999999</v>
      </c>
      <c r="R103" s="119"/>
      <c r="S103" s="119">
        <f>SUM(S98:S102)</f>
        <v>181695</v>
      </c>
      <c r="T103" s="73">
        <f>SUM(T97:T97)</f>
        <v>0</v>
      </c>
      <c r="U103" s="73">
        <f>SUM(U98:U102)</f>
        <v>630.11</v>
      </c>
    </row>
    <row r="104" spans="1:21" ht="12.75">
      <c r="A104" s="48" t="s">
        <v>174</v>
      </c>
      <c r="B104" s="48"/>
      <c r="C104" s="48"/>
      <c r="D104" s="98">
        <f>D103+D96+D92+D90+D88+D86</f>
        <v>4041.1800000000003</v>
      </c>
      <c r="E104" s="98">
        <f>E103+E96+E92+E90+E88+E86</f>
        <v>3196.29</v>
      </c>
      <c r="F104" s="98">
        <f>F103+F96+F92+F90+F88+F86</f>
        <v>844.89</v>
      </c>
      <c r="G104" s="98">
        <f>G103+G96+G92+G90+G88+G86</f>
        <v>0</v>
      </c>
      <c r="H104" s="98">
        <f>H103+H96+H92+H90+H88+H86</f>
        <v>0</v>
      </c>
      <c r="I104" s="98">
        <f>I103+I96+I92+I90+I88+I86</f>
        <v>0</v>
      </c>
      <c r="J104" s="98">
        <f>J103+J96+J92+J90+J88+J86</f>
        <v>0</v>
      </c>
      <c r="K104" s="98">
        <f>K103+K96+K92+K90+K88+K86</f>
        <v>0</v>
      </c>
      <c r="L104" s="98">
        <f>L103+L96+L92+L90+L88+L86</f>
        <v>4041.1800000000003</v>
      </c>
      <c r="M104" s="98">
        <f>M103+M96+M92+M90+M88+M86</f>
        <v>4041.1800000000003</v>
      </c>
      <c r="N104" s="98">
        <f>N103+N96+N92+N90+N88+N86</f>
        <v>0</v>
      </c>
      <c r="O104" s="98" t="e">
        <f>O103+O96+O92+O90+O88+O86</f>
        <v>#REF!</v>
      </c>
      <c r="P104" s="98">
        <f>P103+P96+P92+P90+P88+P86</f>
        <v>0</v>
      </c>
      <c r="Q104" s="120">
        <f>Q103+Q96+Q92+Q90+Q88+Q86</f>
        <v>117.6</v>
      </c>
      <c r="R104" s="98"/>
      <c r="S104" s="121">
        <f>S103+S96+S92+S90+S88+S86</f>
        <v>224590</v>
      </c>
      <c r="T104" s="98">
        <f>T103+T96+T92+T90+T88+T86</f>
        <v>0</v>
      </c>
      <c r="U104" s="98">
        <f>U103+U96+U92+U90+U88+U86</f>
        <v>932.12</v>
      </c>
    </row>
    <row r="105" spans="1:21" ht="12.75">
      <c r="A105" s="48" t="s">
        <v>175</v>
      </c>
      <c r="B105" s="48"/>
      <c r="C105" s="48"/>
      <c r="D105" s="100">
        <f>D104+D82</f>
        <v>4041.1800000000003</v>
      </c>
      <c r="E105" s="100">
        <f>E104+E82</f>
        <v>3196.29</v>
      </c>
      <c r="F105" s="100">
        <f>F104+F82</f>
        <v>844.89</v>
      </c>
      <c r="G105" s="100">
        <f>G104+G82</f>
        <v>0</v>
      </c>
      <c r="H105" s="100">
        <f>H104+H82</f>
        <v>0</v>
      </c>
      <c r="I105" s="100">
        <f>I104+I82</f>
        <v>0</v>
      </c>
      <c r="J105" s="100">
        <f>J104+J82</f>
        <v>0</v>
      </c>
      <c r="K105" s="100">
        <f>K104+K82</f>
        <v>0</v>
      </c>
      <c r="L105" s="100">
        <f>L104+L82</f>
        <v>4041.1800000000003</v>
      </c>
      <c r="M105" s="100">
        <f>M104+M82</f>
        <v>4041.1800000000003</v>
      </c>
      <c r="N105" s="100">
        <f>N104+N82</f>
        <v>0</v>
      </c>
      <c r="O105" s="100" t="e">
        <f>O104+O82</f>
        <v>#REF!</v>
      </c>
      <c r="P105" s="100">
        <f>P104+P82</f>
        <v>0</v>
      </c>
      <c r="Q105" s="101">
        <f>Q104+Q82</f>
        <v>117.6</v>
      </c>
      <c r="R105" s="100"/>
      <c r="S105" s="102">
        <f>S104+S82</f>
        <v>224590</v>
      </c>
      <c r="T105" s="100">
        <f>T104+T82</f>
        <v>0</v>
      </c>
      <c r="U105" s="100">
        <f>U104+U82</f>
        <v>932.12</v>
      </c>
    </row>
    <row r="106" spans="1:21" ht="12.75">
      <c r="A106" s="54" t="s">
        <v>176</v>
      </c>
      <c r="B106" s="54"/>
      <c r="C106" s="54"/>
      <c r="D106" s="73">
        <f>D105+D69</f>
        <v>8497.886999999999</v>
      </c>
      <c r="E106" s="73">
        <f>E105+E69</f>
        <v>7652.996999999999</v>
      </c>
      <c r="F106" s="119">
        <f>F105+F69</f>
        <v>844.89</v>
      </c>
      <c r="G106" s="73">
        <f>G105+G69</f>
        <v>0</v>
      </c>
      <c r="H106" s="73">
        <f>H105+H69</f>
        <v>0</v>
      </c>
      <c r="I106" s="73">
        <f>I105+I69</f>
        <v>0</v>
      </c>
      <c r="J106" s="73">
        <f>J105+J69</f>
        <v>0</v>
      </c>
      <c r="K106" s="73">
        <f>K105+K69</f>
        <v>0</v>
      </c>
      <c r="L106" s="73">
        <f>L105+L69</f>
        <v>8497.886999999999</v>
      </c>
      <c r="M106" s="73">
        <f>M105+M69</f>
        <v>8497.886999999999</v>
      </c>
      <c r="N106" s="73">
        <f>N105+N69</f>
        <v>0</v>
      </c>
      <c r="O106" s="73" t="e">
        <f>O105+O69</f>
        <v>#REF!</v>
      </c>
      <c r="P106" s="73">
        <f>P105+P69</f>
        <v>0</v>
      </c>
      <c r="Q106" s="74">
        <f>Q105+Q69</f>
        <v>1247.3999999999999</v>
      </c>
      <c r="R106" s="73"/>
      <c r="S106" s="75">
        <f>S105+S69</f>
        <v>297820</v>
      </c>
      <c r="T106" s="73">
        <f>T105+T69</f>
        <v>0</v>
      </c>
      <c r="U106" s="73">
        <f>U105+U69</f>
        <v>2126.57</v>
      </c>
    </row>
    <row r="107" spans="1:21" ht="12.75" customHeight="1">
      <c r="A107" s="122" t="s">
        <v>177</v>
      </c>
      <c r="B107" s="122"/>
      <c r="C107" s="122"/>
      <c r="D107" s="122"/>
      <c r="E107" s="122"/>
      <c r="F107" s="122"/>
      <c r="G107" s="122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0" ht="12.75">
      <c r="A108" s="124" t="s">
        <v>178</v>
      </c>
      <c r="B108" s="123"/>
      <c r="C108" s="123"/>
      <c r="D108" s="123"/>
      <c r="E108" s="123"/>
      <c r="F108" s="123"/>
      <c r="G108" s="125"/>
      <c r="H108" s="125"/>
      <c r="I108" s="125"/>
      <c r="J108" s="125"/>
      <c r="K108" s="123"/>
      <c r="L108" s="123"/>
      <c r="M108" s="126"/>
      <c r="N108" s="126"/>
      <c r="O108" s="126"/>
      <c r="P108" s="123"/>
      <c r="Q108" s="123"/>
      <c r="R108" s="123"/>
      <c r="S108" s="123"/>
      <c r="T108" s="123"/>
    </row>
    <row r="109" spans="1:21" s="2" customFormat="1" ht="12.75">
      <c r="A109" s="124" t="s">
        <v>179</v>
      </c>
      <c r="B109" s="123"/>
      <c r="C109" s="123"/>
      <c r="D109" s="123"/>
      <c r="E109" s="123"/>
      <c r="F109" s="123"/>
      <c r="G109" s="125"/>
      <c r="H109" s="125"/>
      <c r="U109" s="125"/>
    </row>
    <row r="110" spans="1:20" s="2" customFormat="1" ht="12.75" customHeight="1">
      <c r="A110" s="127" t="s">
        <v>180</v>
      </c>
      <c r="B110" s="127"/>
      <c r="C110" s="127"/>
      <c r="D110" s="127"/>
      <c r="E110" s="127"/>
      <c r="F110" s="127"/>
      <c r="G110" s="125"/>
      <c r="H110" s="125"/>
      <c r="I110" s="125"/>
      <c r="N110" s="125"/>
      <c r="O110" s="125"/>
      <c r="P110" s="125"/>
      <c r="Q110" s="125"/>
      <c r="R110" s="125"/>
      <c r="S110" s="125"/>
      <c r="T110" s="125"/>
    </row>
    <row r="111" spans="2:20" ht="12.75">
      <c r="B111" s="128"/>
      <c r="C111" s="128"/>
      <c r="D111" s="129"/>
      <c r="F111" s="130"/>
      <c r="G111" s="130"/>
      <c r="H111" s="130"/>
      <c r="I111" s="131"/>
      <c r="J111" s="131"/>
      <c r="K111" s="131"/>
      <c r="S111" s="2"/>
      <c r="T111" s="2"/>
    </row>
    <row r="112" spans="1:13" ht="12.75">
      <c r="A112" s="132" t="s">
        <v>181</v>
      </c>
      <c r="B112" s="126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2.75">
      <c r="A113"/>
      <c r="B113" s="133" t="s">
        <v>182</v>
      </c>
      <c r="C113" s="133"/>
      <c r="F113" s="134" t="s">
        <v>10</v>
      </c>
      <c r="G113" s="134"/>
      <c r="H113" s="134"/>
      <c r="J113" s="134" t="s">
        <v>183</v>
      </c>
      <c r="K113" s="134"/>
      <c r="L113" s="134"/>
      <c r="M113" s="134"/>
    </row>
  </sheetData>
  <sheetProtection selectLockedCells="1" selectUnlockedCells="1"/>
  <mergeCells count="106">
    <mergeCell ref="N1:U1"/>
    <mergeCell ref="B2:E2"/>
    <mergeCell ref="K2:P2"/>
    <mergeCell ref="B3:E3"/>
    <mergeCell ref="K3:Q3"/>
    <mergeCell ref="B4:E4"/>
    <mergeCell ref="K4:P4"/>
    <mergeCell ref="B5:F5"/>
    <mergeCell ref="K5:P5"/>
    <mergeCell ref="M6:N6"/>
    <mergeCell ref="B7:E7"/>
    <mergeCell ref="A10:R10"/>
    <mergeCell ref="A11:R11"/>
    <mergeCell ref="A12:R12"/>
    <mergeCell ref="A13:A16"/>
    <mergeCell ref="B13:B16"/>
    <mergeCell ref="C13:C16"/>
    <mergeCell ref="D13:J13"/>
    <mergeCell ref="K13:L13"/>
    <mergeCell ref="M13:P13"/>
    <mergeCell ref="Q13:Q16"/>
    <mergeCell ref="R13:R16"/>
    <mergeCell ref="S13:S16"/>
    <mergeCell ref="T13:T16"/>
    <mergeCell ref="U13:U16"/>
    <mergeCell ref="D14:D16"/>
    <mergeCell ref="E14:J14"/>
    <mergeCell ref="K14:K16"/>
    <mergeCell ref="L14:L16"/>
    <mergeCell ref="M14:M16"/>
    <mergeCell ref="N14:P15"/>
    <mergeCell ref="E15:E16"/>
    <mergeCell ref="F15:F16"/>
    <mergeCell ref="G15:G16"/>
    <mergeCell ref="H15:I15"/>
    <mergeCell ref="J15:J16"/>
    <mergeCell ref="N16:O16"/>
    <mergeCell ref="N17:O17"/>
    <mergeCell ref="B18:U18"/>
    <mergeCell ref="B19:U19"/>
    <mergeCell ref="B20:U20"/>
    <mergeCell ref="A21:C21"/>
    <mergeCell ref="B22:U22"/>
    <mergeCell ref="A23:C23"/>
    <mergeCell ref="B24:U24"/>
    <mergeCell ref="A25:C25"/>
    <mergeCell ref="B26:U26"/>
    <mergeCell ref="A27:C27"/>
    <mergeCell ref="B28:U28"/>
    <mergeCell ref="A29:C29"/>
    <mergeCell ref="B30:U30"/>
    <mergeCell ref="A31:C31"/>
    <mergeCell ref="A32:C32"/>
    <mergeCell ref="B33:U33"/>
    <mergeCell ref="B34:U34"/>
    <mergeCell ref="A39:C39"/>
    <mergeCell ref="B40:U40"/>
    <mergeCell ref="A41:C41"/>
    <mergeCell ref="B42:U42"/>
    <mergeCell ref="A43:C43"/>
    <mergeCell ref="B44:U44"/>
    <mergeCell ref="A47:C47"/>
    <mergeCell ref="B48:U48"/>
    <mergeCell ref="A49:C49"/>
    <mergeCell ref="B50:U50"/>
    <mergeCell ref="A51:C51"/>
    <mergeCell ref="B52:U52"/>
    <mergeCell ref="A54:C54"/>
    <mergeCell ref="B55:U55"/>
    <mergeCell ref="A67:C67"/>
    <mergeCell ref="A68:C68"/>
    <mergeCell ref="A69:C69"/>
    <mergeCell ref="B70:U70"/>
    <mergeCell ref="B71:U71"/>
    <mergeCell ref="B72:U72"/>
    <mergeCell ref="A73:C73"/>
    <mergeCell ref="B74:U74"/>
    <mergeCell ref="A75:C75"/>
    <mergeCell ref="B76:U76"/>
    <mergeCell ref="A77:C77"/>
    <mergeCell ref="B78:U78"/>
    <mergeCell ref="A79:C79"/>
    <mergeCell ref="B80:U80"/>
    <mergeCell ref="A81:C81"/>
    <mergeCell ref="A82:C82"/>
    <mergeCell ref="B84:U84"/>
    <mergeCell ref="B85:U85"/>
    <mergeCell ref="A86:C86"/>
    <mergeCell ref="B87:U87"/>
    <mergeCell ref="A88:C88"/>
    <mergeCell ref="B89:U89"/>
    <mergeCell ref="A90:C90"/>
    <mergeCell ref="B91:U91"/>
    <mergeCell ref="A92:C92"/>
    <mergeCell ref="B93:U93"/>
    <mergeCell ref="A96:C96"/>
    <mergeCell ref="B97:U97"/>
    <mergeCell ref="A103:C103"/>
    <mergeCell ref="A104:C104"/>
    <mergeCell ref="A105:C105"/>
    <mergeCell ref="A106:C106"/>
    <mergeCell ref="A107:G107"/>
    <mergeCell ref="I107:U107"/>
    <mergeCell ref="A110:F110"/>
    <mergeCell ref="F113:H113"/>
    <mergeCell ref="J113:M113"/>
  </mergeCells>
  <printOptions/>
  <pageMargins left="0.15763888888888888" right="0.11805555555555555" top="0.6534722222222222" bottom="0.2631944444444444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41385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2019-07-05T07:59:40Z</cp:lastPrinted>
  <dcterms:created xsi:type="dcterms:W3CDTF">2013-12-16T14:16:32Z</dcterms:created>
  <dcterms:modified xsi:type="dcterms:W3CDTF">2019-07-15T12:34:35Z</dcterms:modified>
  <cp:category/>
  <cp:version/>
  <cp:contentType/>
  <cp:contentStatus/>
  <cp:revision>101</cp:revision>
</cp:coreProperties>
</file>