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9-НКРЕКП" sheetId="1" r:id="rId1"/>
    <sheet name="для пояснень" sheetId="2" r:id="rId2"/>
  </sheets>
  <definedNames>
    <definedName name="_xlnm.Print_Area" localSheetId="0">'9-НКРЕКП'!$A$1:$I$120</definedName>
    <definedName name="_xlnm.Print_Titles" localSheetId="0">'9-НКРЕКП'!$18:$20</definedName>
    <definedName name="Excel_BuiltIn_Print_Area" localSheetId="0">'9-НКРЕКП'!$A$1:$I$120</definedName>
    <definedName name="Excel_BuiltIn_Print_Titles" localSheetId="0">'9-НКРЕКП'!$18:$20</definedName>
  </definedNames>
  <calcPr fullCalcOnLoad="1"/>
</workbook>
</file>

<file path=xl/sharedStrings.xml><?xml version="1.0" encoding="utf-8"?>
<sst xmlns="http://schemas.openxmlformats.org/spreadsheetml/2006/main" count="191" uniqueCount="157">
  <si>
    <t>Додаток 10</t>
  </si>
  <si>
    <t xml:space="preserve"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</t>
  </si>
  <si>
    <t>(пункт 3.10 )</t>
  </si>
  <si>
    <t>ЗВІТНІСТЬ</t>
  </si>
  <si>
    <t>Звітні та розрахункові дані про виконання інвестиційної програми ліцензіата у сфері централізованого водопостачання та/або водовідведення</t>
  </si>
  <si>
    <t>за</t>
  </si>
  <si>
    <t>1 квартал</t>
  </si>
  <si>
    <t>2021</t>
  </si>
  <si>
    <t>року</t>
  </si>
  <si>
    <t>(квартал)</t>
  </si>
  <si>
    <t>Подають</t>
  </si>
  <si>
    <t>Термін подання</t>
  </si>
  <si>
    <t>Форма № 9-НКРЕКП-інвестиції вода (квартальна)</t>
  </si>
  <si>
    <t xml:space="preserve">Cуб’єкти господарювання, що мають ліцензії на провадження господарської діяльності з централізованого водопостачання та/або водовідведення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</si>
  <si>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>до останнього числа місяця, наступного за звітним періодом</t>
  </si>
  <si>
    <t xml:space="preserve">ЗАТВЕРДЖЕНО
Постанова Національної комісії, що здійснює державне регулювання у сферах енергетики та комунальних послуг, 
31.05.2017 № 717
</t>
  </si>
  <si>
    <t>Респондент:</t>
  </si>
  <si>
    <t>Найменування суб'єкта господарювання:</t>
  </si>
  <si>
    <t>Комунальне підприємство “Чорноморськводоканал” Чорноморської міської ради Одеського р-ну Одеської області</t>
  </si>
  <si>
    <t>Код ЄДРПОУ:</t>
  </si>
  <si>
    <t>32927653</t>
  </si>
  <si>
    <t xml:space="preserve">Місцезнаходження: </t>
  </si>
  <si>
    <t>68003,Одеська область, Одеський район, м. Чорноморськ, проспект Миру, 41-а</t>
  </si>
  <si>
    <t>(поштовий індекс, область/Автономна Республіка Крим, район, населений пункт, вулиця/провулок, площа тощо, № будинку/корпусу, №  квартири/офісу)</t>
  </si>
  <si>
    <t>№
з/п</t>
  </si>
  <si>
    <t>Найменування заходу</t>
  </si>
  <si>
    <t xml:space="preserve">Обсяг фінансування у звітному кварталі, тис. грн </t>
  </si>
  <si>
    <t xml:space="preserve">Обсяг фінансування з початку року, 
тис. грн </t>
  </si>
  <si>
    <t>Кількісні показники виконання заходів</t>
  </si>
  <si>
    <t>план</t>
  </si>
  <si>
    <t>факт</t>
  </si>
  <si>
    <t>%</t>
  </si>
  <si>
    <t>I. ВОДОПОСТАЧАННЯ</t>
  </si>
  <si>
    <t>1.1</t>
  </si>
  <si>
    <t xml:space="preserve">Заходи щодо зниження питомих витрат, а також втрат ресурсів </t>
  </si>
  <si>
    <t>1.1.1</t>
  </si>
  <si>
    <t>1.1.2</t>
  </si>
  <si>
    <t>…</t>
  </si>
  <si>
    <t>1.2</t>
  </si>
  <si>
    <t>Заходи щодо забезпечення технологічного та/або комерційного обліку ресурсів</t>
  </si>
  <si>
    <t>1.2.1</t>
  </si>
  <si>
    <t>1.2.2</t>
  </si>
  <si>
    <t>1.3</t>
  </si>
  <si>
    <t>Заходи щодо зменшення обсягу витрат води на технологічні потреби</t>
  </si>
  <si>
    <t>1.3.1</t>
  </si>
  <si>
    <t>1.3.2</t>
  </si>
  <si>
    <t>1.1.4</t>
  </si>
  <si>
    <t xml:space="preserve">Заходи щодо підвищення якості послуг з централізованого водопостачання </t>
  </si>
  <si>
    <t>1.1.4.1</t>
  </si>
  <si>
    <r>
      <rPr>
        <sz val="9"/>
        <rFont val="Times New Roman"/>
        <family val="1"/>
      </rPr>
      <t xml:space="preserve">Будівництво водопровідної насосної станції за адресою вул. Парусна, 8, м. Чорноморськ, Одеська область 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</si>
  <si>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1.1.4.2</t>
  </si>
  <si>
    <r>
      <rPr>
        <sz val="9"/>
        <rFont val="Times New Roman"/>
        <family val="1"/>
      </rPr>
      <t>Будівництво водопровідної насосної станції “Сухий лиман”</t>
    </r>
    <r>
      <rPr>
        <sz val="9"/>
        <color indexed="8"/>
        <rFont val="Times New Roman"/>
        <family val="1"/>
      </rPr>
      <t xml:space="preserve"> за адресою: Одеська область, с. Сухий Лиман, вул. Морська, 1Б </t>
    </r>
    <r>
      <rPr>
        <b/>
        <i/>
        <sz val="9"/>
        <color indexed="8"/>
        <rFont val="Times New Roman"/>
        <family val="1"/>
      </rPr>
      <t xml:space="preserve">(експертиза проекту та </t>
    </r>
    <r>
      <rPr>
        <b/>
        <i/>
        <sz val="9"/>
        <rFont val="Times New Roman"/>
        <family val="1"/>
      </rPr>
      <t>будівельні роботи</t>
    </r>
    <r>
      <rPr>
        <sz val="9"/>
        <rFont val="Times New Roman"/>
        <family val="1"/>
      </rPr>
      <t>)</t>
    </r>
  </si>
  <si>
    <t>1.1.4.3</t>
  </si>
  <si>
    <r>
      <rPr>
        <sz val="9"/>
        <rFont val="Times New Roman"/>
        <family val="1"/>
      </rPr>
      <t>Будівництво колодязя з запірною арматурою за адресою перехрестя вул. Перемоги та вул. Торгова, м. Чорноморськ, Одеська область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</si>
  <si>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1.5</t>
  </si>
  <si>
    <t>Заходи щодо упровадження та розвитку інформаційних технологій</t>
  </si>
  <si>
    <t>1.5.1</t>
  </si>
  <si>
    <t>1.5.2</t>
  </si>
  <si>
    <t>1.6</t>
  </si>
  <si>
    <t>Заходи щодо модернізації та закупівлі транспортних засобів спеціального та спеціалізованого призначення</t>
  </si>
  <si>
    <t>1.6.1</t>
  </si>
  <si>
    <t>1.6.2</t>
  </si>
  <si>
    <t>1.7</t>
  </si>
  <si>
    <t>Заходи щодо підвищення екологічної безпеки та охорони навколишнього середовища</t>
  </si>
  <si>
    <t>1.7.1</t>
  </si>
  <si>
    <t>1.7.2</t>
  </si>
  <si>
    <t>1.2.8.</t>
  </si>
  <si>
    <t>Інші заходи</t>
  </si>
  <si>
    <t>1.2.8.1</t>
  </si>
  <si>
    <r>
      <rPr>
        <sz val="9"/>
        <rFont val="Times New Roman"/>
        <family val="1"/>
      </rPr>
      <t xml:space="preserve">Капітальний ремонт зовнішнього освітлення майданчика ЦНС за адресою вул. Транспортна, 11, м. Чорноморськ </t>
    </r>
    <r>
      <rPr>
        <b/>
        <i/>
        <sz val="9"/>
        <rFont val="Times New Roman"/>
        <family val="1"/>
      </rPr>
      <t>(будівельні роботи)</t>
    </r>
  </si>
  <si>
    <t>1.2.8.2</t>
  </si>
  <si>
    <r>
      <rPr>
        <sz val="9"/>
        <rFont val="Times New Roman"/>
        <family val="1"/>
      </rPr>
      <t>Зовнішне електропостачання станції знезараження води за адресою: Одеська обл., м. Чорноморськ, вул. Перемоги, 17-Н</t>
    </r>
    <r>
      <rPr>
        <b/>
        <i/>
        <sz val="9"/>
        <rFont val="Times New Roman"/>
        <family val="1"/>
      </rPr>
      <t xml:space="preserve"> (експертиза проекту та будівельні роботи)</t>
    </r>
  </si>
  <si>
    <t>1.2.8.3</t>
  </si>
  <si>
    <r>
      <rPr>
        <sz val="9"/>
        <rFont val="Times New Roman"/>
        <family val="1"/>
      </rPr>
      <t>Технічне переоснащення ПНС за адресою вул. Паркова, 8, м.Чорноморськ, Одеська обл.</t>
    </r>
    <r>
      <rPr>
        <b/>
        <i/>
        <sz val="9"/>
        <rFont val="Times New Roman"/>
        <family val="1"/>
      </rPr>
      <t xml:space="preserve"> (проектні роботи, експертиза проекту)</t>
    </r>
  </si>
  <si>
    <t>1.2.8.4</t>
  </si>
  <si>
    <r>
      <rPr>
        <sz val="9"/>
        <rFont val="Times New Roman"/>
        <family val="1"/>
      </rPr>
      <t>Модернізація комп`ютернї системи (</t>
    </r>
    <r>
      <rPr>
        <b/>
        <sz val="9"/>
        <rFont val="Times New Roman"/>
        <family val="1"/>
      </rPr>
      <t>придбання</t>
    </r>
    <r>
      <rPr>
        <sz val="9"/>
        <rFont val="Times New Roman"/>
        <family val="1"/>
      </rPr>
      <t xml:space="preserve"> персонального комп'ютеру (серверу) в комплекті з ліцензованим програмним забезпеченням)</t>
    </r>
  </si>
  <si>
    <t>1.2.8.5</t>
  </si>
  <si>
    <r>
      <rPr>
        <sz val="9"/>
        <rFont val="Times New Roman"/>
        <family val="1"/>
      </rPr>
      <t xml:space="preserve">Капітальнийу ремонт водогону Dn 700мм (ст), Dn 500мм (чав), розташованого в районі с/т “Аист” та с. Сухий Лиман , Овідіопольсього р-ну, Одеської області </t>
    </r>
    <r>
      <rPr>
        <b/>
        <i/>
        <sz val="9"/>
        <rFont val="Times New Roman"/>
        <family val="1"/>
      </rPr>
      <t xml:space="preserve">(проектні роботи) </t>
    </r>
  </si>
  <si>
    <t>1.2.8.6</t>
  </si>
  <si>
    <r>
      <rPr>
        <sz val="9"/>
        <rFont val="Times New Roman"/>
        <family val="1"/>
      </rPr>
      <t xml:space="preserve">Діспечерізація та автоматизація ПНС в с. Молодіжне, смт. Олександрівка, с. Малодолинське; ПНС в м. Чорноморськ по вул. Спортивна, 5; вул. Олександрійська, 4Б; пр-т Миру, 19, 30, 35, 41 </t>
    </r>
    <r>
      <rPr>
        <b/>
        <i/>
        <sz val="9"/>
        <rFont val="Times New Roman"/>
        <family val="1"/>
      </rPr>
      <t>(проектні та монтажні роботи)</t>
    </r>
  </si>
  <si>
    <t>Усього I розділ</t>
  </si>
  <si>
    <t>Джерела фінансування заходів</t>
  </si>
  <si>
    <t>Амортизаційні відрахування</t>
  </si>
  <si>
    <t>1.3.1.1</t>
  </si>
  <si>
    <t>з них на погашення позичкових коштів</t>
  </si>
  <si>
    <t>Виробничі інвестиції з прибутку</t>
  </si>
  <si>
    <t>1.3.2.1</t>
  </si>
  <si>
    <t>1.3.3</t>
  </si>
  <si>
    <t>Бюджетні кошти</t>
  </si>
  <si>
    <t>1.3.3.1</t>
  </si>
  <si>
    <t>1.3.4</t>
  </si>
  <si>
    <t>Інші залучені кошти</t>
  </si>
  <si>
    <t>1.3.4.1</t>
  </si>
  <si>
    <t>II. ВОДОВІДВЕДЕННЯ</t>
  </si>
  <si>
    <t>2.1.4.</t>
  </si>
  <si>
    <t>Заходи щодо зниження питомих витрат, а також втрат ресурсів (інші заходи)</t>
  </si>
  <si>
    <t>2.1.4.1</t>
  </si>
  <si>
    <r>
      <rPr>
        <sz val="9"/>
        <rFont val="Times New Roman"/>
        <family val="1"/>
      </rPr>
      <t xml:space="preserve">Капітальний ремонт будівлі приймального відділення з заміною системи вентіляціі каналізаційних очисних споруд м. Чорноморська 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 – частково)</t>
    </r>
  </si>
  <si>
    <t>2.1.4.2</t>
  </si>
  <si>
    <r>
      <rPr>
        <sz val="9"/>
        <rFont val="Times New Roman"/>
        <family val="1"/>
      </rPr>
      <t xml:space="preserve">Будівництво стаціонарної станції зливних вод на на каналізаційних очисних спорудах м.Чорноморська 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</si>
  <si>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2.2</t>
  </si>
  <si>
    <t>2.2.1</t>
  </si>
  <si>
    <t>.2.2.2</t>
  </si>
  <si>
    <t>2.3</t>
  </si>
  <si>
    <t>2.3.1</t>
  </si>
  <si>
    <t>2.3.2</t>
  </si>
  <si>
    <t>2.4</t>
  </si>
  <si>
    <t>2.4.1</t>
  </si>
  <si>
    <t>2.4.2</t>
  </si>
  <si>
    <t>2.5</t>
  </si>
  <si>
    <t>2.2.5.1</t>
  </si>
  <si>
    <r>
      <rPr>
        <sz val="9"/>
        <rFont val="Times New Roman"/>
        <family val="1"/>
      </rPr>
      <t xml:space="preserve">Реконструкція ділянки каналізаційного колектору Dn 300 мм за адресою вул. Данченко, 8 на розі пр-ту Миру в м. Чорноморськ, Одеської області </t>
    </r>
    <r>
      <rPr>
        <b/>
        <i/>
        <sz val="9"/>
        <color indexed="8"/>
        <rFont val="Times New Roman"/>
        <family val="1"/>
      </rPr>
      <t>(проектні роботи, експертиза проекту, будівельні роботи)</t>
    </r>
  </si>
  <si>
    <t>2.2.5.2</t>
  </si>
  <si>
    <r>
      <rPr>
        <sz val="9"/>
        <rFont val="Times New Roman"/>
        <family val="1"/>
      </rPr>
      <t xml:space="preserve">Реконструкція ділянки каналізаційного колектору Dn 200 мм за адресою від вул. Данченко, 5 – вздовж пр-ту Миру, 11 в м. Чорноморськ, Одеської області </t>
    </r>
    <r>
      <rPr>
        <b/>
        <i/>
        <sz val="9"/>
        <color indexed="8"/>
        <rFont val="Times New Roman"/>
        <family val="1"/>
      </rPr>
      <t>(проектні роботи, експертиза проекту, будівельні роботи)</t>
    </r>
  </si>
  <si>
    <t>2.2.5.3</t>
  </si>
  <si>
    <r>
      <rPr>
        <b/>
        <sz val="9"/>
        <rFont val="Times New Roman"/>
        <family val="1"/>
      </rPr>
      <t>Придбання</t>
    </r>
    <r>
      <rPr>
        <sz val="9"/>
        <rFont val="Times New Roman"/>
        <family val="1"/>
      </rPr>
      <t xml:space="preserve"> щитових затворів з нержавіючої сталі з електроприводами на пісколовку відділення №1, №2 каналізаційних очисних споруд м.Чорноморська </t>
    </r>
  </si>
  <si>
    <t>2.6</t>
  </si>
  <si>
    <t>2.2.6.1</t>
  </si>
  <si>
    <r>
      <rPr>
        <sz val="9"/>
        <rFont val="Times New Roman"/>
        <family val="1"/>
      </rPr>
      <t xml:space="preserve">Діспечерізація та автоматизація КНС Одеська; Приморська; Малодолинська; Олександрівка; ІСРЗ1; ІСРЗ2; Олександрійська1; Олександрійська2 </t>
    </r>
    <r>
      <rPr>
        <b/>
        <i/>
        <sz val="9"/>
        <rFont val="Times New Roman"/>
        <family val="1"/>
      </rPr>
      <t>(проектні та монтажні роботи)</t>
    </r>
  </si>
  <si>
    <t>2.2.6.2</t>
  </si>
  <si>
    <r>
      <rPr>
        <b/>
        <sz val="9"/>
        <rFont val="Times New Roman"/>
        <family val="1"/>
      </rPr>
      <t>Обстеження</t>
    </r>
    <r>
      <rPr>
        <sz val="9"/>
        <rFont val="Times New Roman"/>
        <family val="1"/>
      </rPr>
      <t xml:space="preserve"> стану з/б конструкцій верхнього, середнього, нижнього і розподільного каналів аеротенка каналізаційних очисних споруд м.Чорноморська (для подальшого капремонту)</t>
    </r>
  </si>
  <si>
    <t>2.2.6.3</t>
  </si>
  <si>
    <r>
      <rPr>
        <b/>
        <sz val="9"/>
        <rFont val="Times New Roman"/>
        <family val="1"/>
      </rPr>
      <t>Придбання</t>
    </r>
    <r>
      <rPr>
        <sz val="9"/>
        <rFont val="Times New Roman"/>
        <family val="1"/>
      </rPr>
      <t xml:space="preserve"> майданчиків з драбинами з композитних матеріалів для обслуговування шнекових дегідраторів №1, №2 цеха механічного зневоднення осаду каналізаційних очисних споруд м.Чорноморська </t>
    </r>
  </si>
  <si>
    <t>2.2.6.4</t>
  </si>
  <si>
    <r>
      <rPr>
        <b/>
        <sz val="9"/>
        <rFont val="Times New Roman"/>
        <family val="1"/>
      </rPr>
      <t xml:space="preserve">Придбання </t>
    </r>
    <r>
      <rPr>
        <sz val="9"/>
        <rFont val="Times New Roman"/>
        <family val="1"/>
      </rPr>
      <t xml:space="preserve">мікроскопа в технологічну лабораторію очисних споруд для проведення гідробіологічного аналізу активного мулу </t>
    </r>
  </si>
  <si>
    <t>2.2.6.5</t>
  </si>
  <si>
    <r>
      <rPr>
        <sz val="9"/>
        <rFont val="Times New Roman"/>
        <family val="1"/>
      </rPr>
      <t>Впровадження технології утилізації осаду (</t>
    </r>
    <r>
      <rPr>
        <b/>
        <sz val="9"/>
        <rFont val="Times New Roman"/>
        <family val="1"/>
      </rPr>
      <t>придбання</t>
    </r>
    <r>
      <rPr>
        <sz val="9"/>
        <rFont val="Times New Roman"/>
        <family val="1"/>
      </rPr>
      <t xml:space="preserve"> ворошителя та пристрою для укривання буртів) на каналізаційних очисних спорудах м.Чорноморська</t>
    </r>
  </si>
  <si>
    <t>2.2.6.6</t>
  </si>
  <si>
    <t xml:space="preserve">Придбання гидроелеватору з нержавіючої сталі на пісколовку каналізаційних очисних споруд м.Чорноморська </t>
  </si>
  <si>
    <t>Усього по розділу II</t>
  </si>
  <si>
    <t>2.7</t>
  </si>
  <si>
    <t>2.7.1</t>
  </si>
  <si>
    <t>2.7.1.1</t>
  </si>
  <si>
    <t>2.7.2</t>
  </si>
  <si>
    <t>2.7.2.1</t>
  </si>
  <si>
    <t>2.7.3</t>
  </si>
  <si>
    <t>2.7.3.1</t>
  </si>
  <si>
    <t>2.7.4</t>
  </si>
  <si>
    <t>2.7.4.1</t>
  </si>
  <si>
    <t>Усього  за інвестиційною програмою</t>
  </si>
  <si>
    <t>Довідково</t>
  </si>
  <si>
    <t>№ з/п</t>
  </si>
  <si>
    <t>Рух  коштів на спецрахунку ліцензіата</t>
  </si>
  <si>
    <t>звітний квартал</t>
  </si>
  <si>
    <t>з початку року</t>
  </si>
  <si>
    <t>Сума коштів перерахована на спецрахунок ліцензіата, тис. грн</t>
  </si>
  <si>
    <t>Використано коштів, тис. грн</t>
  </si>
  <si>
    <t>В.Г. Бондаренко</t>
  </si>
  <si>
    <t>(підпис керівника (власника))</t>
  </si>
  <si>
    <t>(ініціали, прізвище)</t>
  </si>
  <si>
    <t>В.М. Левченко</t>
  </si>
  <si>
    <t xml:space="preserve">(підпис головного бухгалтера) </t>
  </si>
  <si>
    <t>Т.В. Скидан</t>
  </si>
  <si>
    <t xml:space="preserve">(підпис виконавця) </t>
  </si>
  <si>
    <t>телефон: (04868)60007    факс: (04868)50444</t>
  </si>
  <si>
    <t>електронна пошта: chornomorskvodokanal@gmail.com</t>
  </si>
  <si>
    <t>Тут ліцензіат може навести пояснення до звітів у випадку необхідності.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</si>
</sst>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₴_-;\-* #,##0.00\₴_-;_-* \-??\₴_-;_-@_-"/>
    <numFmt numFmtId="166" formatCode="@"/>
    <numFmt numFmtId="167" formatCode="_-* #,##0.00&quot;р.&quot;_-;\-* #,##0.00&quot;р.&quot;_-;_-* \-??&quot;р.&quot;_-;_-@_-"/>
    <numFmt numFmtId="168" formatCode="#,##0_ ;\-#,##0\ "/>
    <numFmt numFmtId="169" formatCode="#,##0_ ;[RED]\-#,##0\ "/>
    <numFmt numFmtId="170" formatCode="#,##0.00_ ;[RED]\-#,##0.00\ "/>
    <numFmt numFmtId="171" formatCode="#,##0.00"/>
    <numFmt numFmtId="172" formatCode="0.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color indexed="60"/>
      <name val="Vrinda"/>
      <family val="2"/>
    </font>
    <font>
      <b/>
      <sz val="14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5" fontId="0" fillId="0" borderId="0" applyFill="0" applyBorder="0" applyAlignment="0" applyProtection="0"/>
    <xf numFmtId="164" fontId="0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76">
    <xf numFmtId="164" fontId="0" fillId="0" borderId="0" xfId="0" applyAlignment="1">
      <alignment/>
    </xf>
    <xf numFmtId="166" fontId="0" fillId="0" borderId="0" xfId="0" applyNumberFormat="1" applyAlignment="1">
      <alignment/>
    </xf>
    <xf numFmtId="166" fontId="3" fillId="2" borderId="0" xfId="0" applyNumberFormat="1" applyFont="1" applyFill="1" applyBorder="1" applyAlignment="1">
      <alignment horizontal="left"/>
    </xf>
    <xf numFmtId="166" fontId="4" fillId="2" borderId="0" xfId="0" applyNumberFormat="1" applyFont="1" applyFill="1" applyAlignment="1">
      <alignment/>
    </xf>
    <xf numFmtId="166" fontId="3" fillId="2" borderId="0" xfId="0" applyNumberFormat="1" applyFont="1" applyFill="1" applyBorder="1" applyAlignment="1">
      <alignment horizontal="left" wrapText="1"/>
    </xf>
    <xf numFmtId="164" fontId="5" fillId="0" borderId="0" xfId="0" applyFont="1" applyAlignment="1">
      <alignment/>
    </xf>
    <xf numFmtId="166" fontId="6" fillId="2" borderId="0" xfId="0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 applyProtection="1">
      <alignment horizontal="center" vertical="center" wrapText="1"/>
      <protection/>
    </xf>
    <xf numFmtId="166" fontId="8" fillId="2" borderId="0" xfId="0" applyNumberFormat="1" applyFont="1" applyFill="1" applyBorder="1" applyAlignment="1" applyProtection="1">
      <alignment horizontal="center" vertical="center"/>
      <protection locked="0"/>
    </xf>
    <xf numFmtId="166" fontId="7" fillId="2" borderId="0" xfId="0" applyNumberFormat="1" applyFont="1" applyFill="1" applyBorder="1" applyAlignment="1" applyProtection="1">
      <alignment horizontal="right" vertical="center"/>
      <protection locked="0"/>
    </xf>
    <xf numFmtId="166" fontId="9" fillId="2" borderId="1" xfId="0" applyNumberFormat="1" applyFont="1" applyFill="1" applyBorder="1" applyAlignment="1" applyProtection="1">
      <alignment horizontal="center" vertical="center"/>
      <protection locked="0"/>
    </xf>
    <xf numFmtId="166" fontId="10" fillId="2" borderId="0" xfId="0" applyNumberFormat="1" applyFont="1" applyFill="1" applyBorder="1" applyAlignment="1" applyProtection="1">
      <alignment horizontal="left" vertical="center"/>
      <protection locked="0"/>
    </xf>
    <xf numFmtId="166" fontId="7" fillId="2" borderId="0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Fill="1" applyAlignment="1">
      <alignment/>
    </xf>
    <xf numFmtId="166" fontId="11" fillId="2" borderId="0" xfId="0" applyNumberFormat="1" applyFont="1" applyFill="1" applyBorder="1" applyAlignment="1" applyProtection="1">
      <alignment horizontal="center"/>
      <protection locked="0"/>
    </xf>
    <xf numFmtId="166" fontId="1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3" xfId="0" applyFont="1" applyFill="1" applyBorder="1" applyAlignment="1">
      <alignment horizontal="center" vertical="center"/>
    </xf>
    <xf numFmtId="164" fontId="6" fillId="2" borderId="0" xfId="0" applyFont="1" applyFill="1" applyBorder="1" applyAlignment="1" applyProtection="1">
      <alignment vertical="center" wrapText="1"/>
      <protection locked="0"/>
    </xf>
    <xf numFmtId="164" fontId="13" fillId="2" borderId="0" xfId="0" applyFont="1" applyFill="1" applyBorder="1" applyAlignment="1" applyProtection="1">
      <alignment horizontal="left" wrapText="1"/>
      <protection locked="0"/>
    </xf>
    <xf numFmtId="164" fontId="0" fillId="0" borderId="0" xfId="0" applyBorder="1" applyAlignment="1">
      <alignment/>
    </xf>
    <xf numFmtId="164" fontId="3" fillId="2" borderId="4" xfId="0" applyFont="1" applyFill="1" applyBorder="1" applyAlignment="1">
      <alignment horizontal="left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 applyProtection="1">
      <alignment vertical="center" wrapText="1"/>
      <protection locked="0"/>
    </xf>
    <xf numFmtId="164" fontId="3" fillId="2" borderId="0" xfId="0" applyFont="1" applyFill="1" applyBorder="1" applyAlignment="1" applyProtection="1">
      <alignment horizontal="left" vertical="top" wrapText="1"/>
      <protection locked="0"/>
    </xf>
    <xf numFmtId="164" fontId="4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left" vertical="center" wrapText="1"/>
    </xf>
    <xf numFmtId="164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15" fillId="2" borderId="7" xfId="0" applyFont="1" applyFill="1" applyBorder="1" applyAlignment="1" applyProtection="1">
      <alignment horizontal="left" vertical="center"/>
      <protection/>
    </xf>
    <xf numFmtId="164" fontId="16" fillId="2" borderId="0" xfId="0" applyFont="1" applyFill="1" applyBorder="1" applyAlignment="1" applyProtection="1">
      <alignment/>
      <protection locked="0"/>
    </xf>
    <xf numFmtId="164" fontId="17" fillId="2" borderId="8" xfId="0" applyFont="1" applyFill="1" applyBorder="1" applyAlignment="1" applyProtection="1">
      <alignment wrapText="1"/>
      <protection locked="0"/>
    </xf>
    <xf numFmtId="164" fontId="4" fillId="2" borderId="9" xfId="0" applyFont="1" applyFill="1" applyBorder="1" applyAlignment="1" applyProtection="1">
      <alignment/>
      <protection locked="0"/>
    </xf>
    <xf numFmtId="164" fontId="18" fillId="2" borderId="0" xfId="0" applyFont="1" applyFill="1" applyBorder="1" applyAlignment="1" applyProtection="1">
      <alignment horizontal="left"/>
      <protection locked="0"/>
    </xf>
    <xf numFmtId="164" fontId="4" fillId="2" borderId="9" xfId="0" applyFont="1" applyFill="1" applyBorder="1" applyAlignment="1" applyProtection="1">
      <alignment horizontal="left"/>
      <protection locked="0"/>
    </xf>
    <xf numFmtId="164" fontId="15" fillId="2" borderId="4" xfId="0" applyFont="1" applyFill="1" applyBorder="1" applyAlignment="1">
      <alignment horizontal="center" vertical="top" wrapText="1"/>
    </xf>
    <xf numFmtId="164" fontId="15" fillId="2" borderId="10" xfId="0" applyFont="1" applyFill="1" applyBorder="1" applyAlignment="1">
      <alignment horizontal="center" vertical="top" wrapText="1"/>
    </xf>
    <xf numFmtId="164" fontId="12" fillId="2" borderId="11" xfId="0" applyFont="1" applyFill="1" applyBorder="1" applyAlignment="1">
      <alignment horizontal="center" vertical="top" wrapText="1"/>
    </xf>
    <xf numFmtId="166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3" fillId="0" borderId="12" xfId="0" applyNumberFormat="1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7" fontId="3" fillId="0" borderId="13" xfId="17" applyFont="1" applyFill="1" applyBorder="1" applyAlignment="1" applyProtection="1">
      <alignment horizontal="center" vertical="center" wrapText="1"/>
      <protection/>
    </xf>
    <xf numFmtId="167" fontId="3" fillId="0" borderId="14" xfId="17" applyFont="1" applyFill="1" applyBorder="1" applyAlignment="1" applyProtection="1">
      <alignment horizontal="center" vertical="center" wrapText="1"/>
      <protection/>
    </xf>
    <xf numFmtId="164" fontId="3" fillId="0" borderId="15" xfId="0" applyFont="1" applyBorder="1" applyAlignment="1">
      <alignment horizontal="center" vertical="top" wrapText="1"/>
    </xf>
    <xf numFmtId="164" fontId="3" fillId="0" borderId="16" xfId="0" applyFont="1" applyBorder="1" applyAlignment="1">
      <alignment horizontal="center" vertical="top" wrapText="1"/>
    </xf>
    <xf numFmtId="164" fontId="3" fillId="0" borderId="17" xfId="0" applyFont="1" applyBorder="1" applyAlignment="1">
      <alignment horizontal="center" vertical="top" wrapText="1"/>
    </xf>
    <xf numFmtId="166" fontId="3" fillId="0" borderId="18" xfId="0" applyNumberFormat="1" applyFont="1" applyBorder="1" applyAlignment="1">
      <alignment horizontal="center" wrapText="1"/>
    </xf>
    <xf numFmtId="164" fontId="3" fillId="0" borderId="19" xfId="0" applyFont="1" applyBorder="1" applyAlignment="1">
      <alignment horizontal="center" wrapText="1"/>
    </xf>
    <xf numFmtId="164" fontId="3" fillId="0" borderId="20" xfId="0" applyFont="1" applyBorder="1" applyAlignment="1">
      <alignment horizontal="center" wrapText="1"/>
    </xf>
    <xf numFmtId="164" fontId="3" fillId="0" borderId="21" xfId="0" applyFont="1" applyBorder="1" applyAlignment="1">
      <alignment horizontal="center" wrapText="1"/>
    </xf>
    <xf numFmtId="164" fontId="3" fillId="0" borderId="22" xfId="0" applyFont="1" applyBorder="1" applyAlignment="1">
      <alignment horizontal="center" wrapText="1"/>
    </xf>
    <xf numFmtId="168" fontId="3" fillId="0" borderId="23" xfId="17" applyNumberFormat="1" applyFont="1" applyFill="1" applyBorder="1" applyAlignment="1" applyProtection="1">
      <alignment horizontal="center" wrapText="1"/>
      <protection/>
    </xf>
    <xf numFmtId="166" fontId="3" fillId="0" borderId="24" xfId="0" applyNumberFormat="1" applyFont="1" applyBorder="1" applyAlignment="1">
      <alignment horizontal="center" vertical="top" wrapText="1"/>
    </xf>
    <xf numFmtId="164" fontId="13" fillId="0" borderId="8" xfId="0" applyFont="1" applyBorder="1" applyAlignment="1" applyProtection="1">
      <alignment horizontal="center" vertical="top" wrapText="1"/>
      <protection locked="0"/>
    </xf>
    <xf numFmtId="166" fontId="15" fillId="2" borderId="25" xfId="0" applyNumberFormat="1" applyFont="1" applyFill="1" applyBorder="1" applyAlignment="1" applyProtection="1">
      <alignment vertical="top" wrapText="1"/>
      <protection locked="0"/>
    </xf>
    <xf numFmtId="164" fontId="15" fillId="0" borderId="26" xfId="20" applyNumberFormat="1" applyFont="1" applyFill="1" applyBorder="1" applyAlignment="1" applyProtection="1">
      <alignment horizontal="left" vertical="top" wrapText="1"/>
      <protection locked="0"/>
    </xf>
    <xf numFmtId="169" fontId="19" fillId="2" borderId="27" xfId="20" applyNumberFormat="1" applyFont="1" applyFill="1" applyBorder="1" applyAlignment="1" applyProtection="1">
      <alignment horizontal="right" vertical="center" wrapText="1"/>
      <protection/>
    </xf>
    <xf numFmtId="169" fontId="19" fillId="2" borderId="28" xfId="20" applyNumberFormat="1" applyFont="1" applyFill="1" applyBorder="1" applyAlignment="1" applyProtection="1">
      <alignment horizontal="right" vertical="center" wrapText="1"/>
      <protection/>
    </xf>
    <xf numFmtId="170" fontId="19" fillId="2" borderId="29" xfId="20" applyNumberFormat="1" applyFont="1" applyFill="1" applyBorder="1" applyAlignment="1" applyProtection="1">
      <alignment horizontal="right" vertical="center" wrapText="1"/>
      <protection/>
    </xf>
    <xf numFmtId="170" fontId="19" fillId="2" borderId="29" xfId="0" applyNumberFormat="1" applyFont="1" applyFill="1" applyBorder="1" applyAlignment="1" applyProtection="1">
      <alignment horizontal="right" vertical="center" wrapText="1"/>
      <protection/>
    </xf>
    <xf numFmtId="171" fontId="3" fillId="0" borderId="30" xfId="0" applyNumberFormat="1" applyFont="1" applyBorder="1" applyAlignment="1" applyProtection="1">
      <alignment horizontal="right" vertical="top" wrapText="1" indent="1"/>
      <protection locked="0"/>
    </xf>
    <xf numFmtId="166" fontId="15" fillId="2" borderId="31" xfId="0" applyNumberFormat="1" applyFont="1" applyFill="1" applyBorder="1" applyAlignment="1" applyProtection="1">
      <alignment vertical="top" wrapText="1"/>
      <protection locked="0"/>
    </xf>
    <xf numFmtId="164" fontId="15" fillId="0" borderId="32" xfId="20" applyNumberFormat="1" applyFont="1" applyFill="1" applyBorder="1" applyAlignment="1" applyProtection="1">
      <alignment horizontal="left" vertical="top" wrapText="1"/>
      <protection locked="0"/>
    </xf>
    <xf numFmtId="169" fontId="11" fillId="0" borderId="15" xfId="20" applyNumberFormat="1" applyFont="1" applyFill="1" applyBorder="1" applyAlignment="1" applyProtection="1">
      <alignment horizontal="right" vertical="center" wrapText="1"/>
      <protection locked="0"/>
    </xf>
    <xf numFmtId="169" fontId="11" fillId="0" borderId="16" xfId="20" applyNumberFormat="1" applyFont="1" applyFill="1" applyBorder="1" applyAlignment="1" applyProtection="1">
      <alignment horizontal="right" vertical="center" wrapText="1"/>
      <protection locked="0"/>
    </xf>
    <xf numFmtId="170" fontId="11" fillId="2" borderId="17" xfId="20" applyNumberFormat="1" applyFont="1" applyFill="1" applyBorder="1" applyAlignment="1" applyProtection="1">
      <alignment horizontal="right" vertical="center" wrapText="1"/>
      <protection/>
    </xf>
    <xf numFmtId="170" fontId="11" fillId="2" borderId="17" xfId="0" applyNumberFormat="1" applyFont="1" applyFill="1" applyBorder="1" applyAlignment="1" applyProtection="1">
      <alignment horizontal="right" vertical="center" wrapText="1"/>
      <protection/>
    </xf>
    <xf numFmtId="171" fontId="3" fillId="0" borderId="33" xfId="0" applyNumberFormat="1" applyFont="1" applyBorder="1" applyAlignment="1" applyProtection="1">
      <alignment horizontal="right" vertical="top" wrapText="1" indent="1"/>
      <protection locked="0"/>
    </xf>
    <xf numFmtId="166" fontId="15" fillId="2" borderId="31" xfId="0" applyNumberFormat="1" applyFont="1" applyFill="1" applyBorder="1" applyAlignment="1" applyProtection="1">
      <alignment vertical="top"/>
      <protection locked="0"/>
    </xf>
    <xf numFmtId="164" fontId="15" fillId="2" borderId="32" xfId="0" applyFont="1" applyFill="1" applyBorder="1" applyAlignment="1" applyProtection="1">
      <alignment horizontal="left" vertical="top" wrapText="1"/>
      <protection locked="0"/>
    </xf>
    <xf numFmtId="164" fontId="20" fillId="2" borderId="32" xfId="0" applyFont="1" applyFill="1" applyBorder="1" applyAlignment="1" applyProtection="1">
      <alignment horizontal="left" vertical="top" wrapText="1"/>
      <protection locked="0"/>
    </xf>
    <xf numFmtId="166" fontId="11" fillId="0" borderId="34" xfId="0" applyNumberFormat="1" applyFont="1" applyFill="1" applyBorder="1" applyAlignment="1">
      <alignment horizontal="left" wrapText="1"/>
    </xf>
    <xf numFmtId="164" fontId="11" fillId="0" borderId="16" xfId="0" applyFont="1" applyBorder="1" applyAlignment="1">
      <alignment wrapText="1"/>
    </xf>
    <xf numFmtId="164" fontId="15" fillId="0" borderId="34" xfId="0" applyFont="1" applyFill="1" applyBorder="1" applyAlignment="1">
      <alignment horizontal="center"/>
    </xf>
    <xf numFmtId="164" fontId="15" fillId="0" borderId="34" xfId="0" applyFont="1" applyFill="1" applyBorder="1" applyAlignment="1">
      <alignment horizontal="right"/>
    </xf>
    <xf numFmtId="166" fontId="15" fillId="2" borderId="31" xfId="0" applyNumberFormat="1" applyFont="1" applyFill="1" applyBorder="1" applyAlignment="1" applyProtection="1">
      <alignment horizontal="left" vertical="top" wrapText="1"/>
      <protection locked="0"/>
    </xf>
    <xf numFmtId="166" fontId="11" fillId="0" borderId="34" xfId="0" applyNumberFormat="1" applyFont="1" applyFill="1" applyBorder="1" applyAlignment="1">
      <alignment horizontal="left"/>
    </xf>
    <xf numFmtId="171" fontId="11" fillId="0" borderId="16" xfId="0" applyNumberFormat="1" applyFont="1" applyFill="1" applyBorder="1" applyAlignment="1">
      <alignment horizontal="right" vertical="center" wrapText="1"/>
    </xf>
    <xf numFmtId="164" fontId="11" fillId="0" borderId="0" xfId="0" applyFont="1" applyAlignment="1">
      <alignment wrapText="1"/>
    </xf>
    <xf numFmtId="170" fontId="11" fillId="0" borderId="17" xfId="0" applyNumberFormat="1" applyFont="1" applyFill="1" applyBorder="1" applyAlignment="1" applyProtection="1">
      <alignment horizontal="right" vertical="center" wrapText="1"/>
      <protection/>
    </xf>
    <xf numFmtId="169" fontId="11" fillId="0" borderId="35" xfId="20" applyNumberFormat="1" applyFont="1" applyFill="1" applyBorder="1" applyAlignment="1" applyProtection="1">
      <alignment horizontal="right" vertical="center" wrapText="1"/>
      <protection locked="0"/>
    </xf>
    <xf numFmtId="170" fontId="11" fillId="2" borderId="36" xfId="20" applyNumberFormat="1" applyFont="1" applyFill="1" applyBorder="1" applyAlignment="1" applyProtection="1">
      <alignment horizontal="right" vertical="center" wrapText="1"/>
      <protection/>
    </xf>
    <xf numFmtId="170" fontId="11" fillId="2" borderId="36" xfId="0" applyNumberFormat="1" applyFont="1" applyFill="1" applyBorder="1" applyAlignment="1" applyProtection="1">
      <alignment horizontal="right" vertical="center" wrapText="1"/>
      <protection/>
    </xf>
    <xf numFmtId="171" fontId="3" fillId="0" borderId="37" xfId="0" applyNumberFormat="1" applyFont="1" applyBorder="1" applyAlignment="1" applyProtection="1">
      <alignment horizontal="right" vertical="top" wrapText="1" indent="1"/>
      <protection locked="0"/>
    </xf>
    <xf numFmtId="164" fontId="20" fillId="2" borderId="38" xfId="0" applyFont="1" applyFill="1" applyBorder="1" applyAlignment="1" applyProtection="1">
      <alignment horizontal="center" wrapText="1"/>
      <protection locked="0"/>
    </xf>
    <xf numFmtId="171" fontId="3" fillId="0" borderId="39" xfId="0" applyNumberFormat="1" applyFont="1" applyBorder="1" applyAlignment="1" applyProtection="1">
      <alignment horizontal="right" vertical="top" wrapText="1" indent="1"/>
      <protection locked="0"/>
    </xf>
    <xf numFmtId="166" fontId="20" fillId="2" borderId="38" xfId="0" applyNumberFormat="1" applyFont="1" applyFill="1" applyBorder="1" applyAlignment="1" applyProtection="1">
      <alignment horizontal="center" wrapText="1"/>
      <protection locked="0"/>
    </xf>
    <xf numFmtId="164" fontId="15" fillId="2" borderId="40" xfId="0" applyFont="1" applyFill="1" applyBorder="1" applyAlignment="1" applyProtection="1">
      <alignment horizontal="left" wrapText="1"/>
      <protection locked="0"/>
    </xf>
    <xf numFmtId="169" fontId="19" fillId="2" borderId="41" xfId="20" applyNumberFormat="1" applyFont="1" applyFill="1" applyBorder="1" applyAlignment="1" applyProtection="1">
      <alignment horizontal="right" vertical="center" wrapText="1"/>
      <protection/>
    </xf>
    <xf numFmtId="169" fontId="19" fillId="2" borderId="42" xfId="20" applyNumberFormat="1" applyFont="1" applyFill="1" applyBorder="1" applyAlignment="1" applyProtection="1">
      <alignment horizontal="right" vertical="center" wrapText="1"/>
      <protection/>
    </xf>
    <xf numFmtId="170" fontId="19" fillId="2" borderId="43" xfId="20" applyNumberFormat="1" applyFont="1" applyFill="1" applyBorder="1" applyAlignment="1" applyProtection="1">
      <alignment horizontal="right" vertical="center" wrapText="1"/>
      <protection/>
    </xf>
    <xf numFmtId="169" fontId="19" fillId="2" borderId="44" xfId="20" applyNumberFormat="1" applyFont="1" applyFill="1" applyBorder="1" applyAlignment="1" applyProtection="1">
      <alignment horizontal="right" vertical="center" wrapText="1"/>
      <protection/>
    </xf>
    <xf numFmtId="171" fontId="3" fillId="0" borderId="9" xfId="0" applyNumberFormat="1" applyFont="1" applyBorder="1" applyAlignment="1" applyProtection="1">
      <alignment horizontal="right" vertical="top" wrapText="1" indent="1"/>
      <protection locked="0"/>
    </xf>
    <xf numFmtId="166" fontId="15" fillId="2" borderId="25" xfId="0" applyNumberFormat="1" applyFont="1" applyFill="1" applyBorder="1" applyAlignment="1" applyProtection="1">
      <alignment horizontal="left" wrapText="1"/>
      <protection locked="0"/>
    </xf>
    <xf numFmtId="164" fontId="15" fillId="2" borderId="26" xfId="0" applyFont="1" applyFill="1" applyBorder="1" applyAlignment="1" applyProtection="1">
      <alignment horizontal="left" wrapText="1"/>
      <protection locked="0"/>
    </xf>
    <xf numFmtId="169" fontId="11" fillId="0" borderId="44" xfId="20" applyNumberFormat="1" applyFont="1" applyFill="1" applyBorder="1" applyAlignment="1" applyProtection="1">
      <alignment horizontal="right" vertical="center" wrapText="1"/>
      <protection locked="0"/>
    </xf>
    <xf numFmtId="169" fontId="11" fillId="0" borderId="28" xfId="20" applyNumberFormat="1" applyFont="1" applyFill="1" applyBorder="1" applyAlignment="1" applyProtection="1">
      <alignment horizontal="right" vertical="center" wrapText="1"/>
      <protection locked="0"/>
    </xf>
    <xf numFmtId="170" fontId="11" fillId="2" borderId="29" xfId="20" applyNumberFormat="1" applyFont="1" applyFill="1" applyBorder="1" applyAlignment="1" applyProtection="1">
      <alignment horizontal="right" vertical="center" wrapText="1"/>
      <protection/>
    </xf>
    <xf numFmtId="169" fontId="11" fillId="0" borderId="27" xfId="20" applyNumberFormat="1" applyFont="1" applyFill="1" applyBorder="1" applyAlignment="1" applyProtection="1">
      <alignment horizontal="right" vertical="center" wrapText="1"/>
      <protection locked="0"/>
    </xf>
    <xf numFmtId="170" fontId="11" fillId="2" borderId="29" xfId="0" applyNumberFormat="1" applyFont="1" applyFill="1" applyBorder="1" applyAlignment="1" applyProtection="1">
      <alignment horizontal="right" vertical="center" wrapText="1"/>
      <protection/>
    </xf>
    <xf numFmtId="166" fontId="15" fillId="2" borderId="31" xfId="0" applyNumberFormat="1" applyFont="1" applyFill="1" applyBorder="1" applyAlignment="1" applyProtection="1">
      <alignment horizontal="left" wrapText="1"/>
      <protection locked="0"/>
    </xf>
    <xf numFmtId="164" fontId="15" fillId="2" borderId="32" xfId="0" applyFont="1" applyFill="1" applyBorder="1" applyAlignment="1" applyProtection="1">
      <alignment horizontal="left" wrapText="1" indent="2"/>
      <protection locked="0"/>
    </xf>
    <xf numFmtId="164" fontId="15" fillId="2" borderId="32" xfId="0" applyFont="1" applyFill="1" applyBorder="1" applyAlignment="1" applyProtection="1">
      <alignment horizontal="left" wrapText="1"/>
      <protection locked="0"/>
    </xf>
    <xf numFmtId="164" fontId="3" fillId="0" borderId="32" xfId="0" applyFont="1" applyBorder="1" applyAlignment="1" applyProtection="1">
      <alignment horizontal="left" vertical="top" wrapText="1"/>
      <protection locked="0"/>
    </xf>
    <xf numFmtId="166" fontId="3" fillId="0" borderId="45" xfId="0" applyNumberFormat="1" applyFont="1" applyBorder="1" applyAlignment="1">
      <alignment horizontal="center" vertical="top" wrapText="1"/>
    </xf>
    <xf numFmtId="164" fontId="13" fillId="0" borderId="46" xfId="0" applyFont="1" applyBorder="1" applyAlignment="1" applyProtection="1">
      <alignment horizontal="center" vertical="top" wrapText="1"/>
      <protection locked="0"/>
    </xf>
    <xf numFmtId="164" fontId="13" fillId="0" borderId="8" xfId="0" applyFont="1" applyBorder="1" applyAlignment="1" applyProtection="1">
      <alignment horizontal="right" vertical="top" wrapText="1" indent="1"/>
      <protection locked="0"/>
    </xf>
    <xf numFmtId="166" fontId="15" fillId="2" borderId="25" xfId="0" applyNumberFormat="1" applyFont="1" applyFill="1" applyBorder="1" applyAlignment="1" applyProtection="1">
      <alignment horizontal="left" vertical="top" wrapText="1"/>
      <protection locked="0"/>
    </xf>
    <xf numFmtId="164" fontId="20" fillId="0" borderId="26" xfId="20" applyNumberFormat="1" applyFont="1" applyFill="1" applyBorder="1" applyAlignment="1" applyProtection="1">
      <alignment horizontal="left" vertical="top" wrapText="1"/>
      <protection locked="0"/>
    </xf>
    <xf numFmtId="171" fontId="11" fillId="0" borderId="30" xfId="2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4" xfId="0" applyNumberFormat="1" applyFont="1" applyFill="1" applyBorder="1" applyAlignment="1">
      <alignment horizontal="left"/>
    </xf>
    <xf numFmtId="170" fontId="11" fillId="2" borderId="47" xfId="20" applyNumberFormat="1" applyFont="1" applyFill="1" applyBorder="1" applyAlignment="1" applyProtection="1">
      <alignment horizontal="right" vertical="center" wrapText="1"/>
      <protection/>
    </xf>
    <xf numFmtId="171" fontId="11" fillId="0" borderId="33" xfId="2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2" xfId="20" applyNumberFormat="1" applyFont="1" applyFill="1" applyBorder="1" applyAlignment="1" applyProtection="1">
      <alignment horizontal="left" vertical="top" wrapText="1"/>
      <protection locked="0"/>
    </xf>
    <xf numFmtId="169" fontId="11" fillId="0" borderId="47" xfId="20" applyNumberFormat="1" applyFont="1" applyFill="1" applyBorder="1" applyAlignment="1" applyProtection="1">
      <alignment horizontal="right" vertical="center" wrapText="1"/>
      <protection locked="0"/>
    </xf>
    <xf numFmtId="170" fontId="11" fillId="2" borderId="47" xfId="0" applyNumberFormat="1" applyFont="1" applyFill="1" applyBorder="1" applyAlignment="1" applyProtection="1">
      <alignment horizontal="right" vertical="center" wrapText="1"/>
      <protection/>
    </xf>
    <xf numFmtId="166" fontId="15" fillId="2" borderId="31" xfId="0" applyNumberFormat="1" applyFont="1" applyFill="1" applyBorder="1" applyAlignment="1" applyProtection="1">
      <alignment horizontal="left" vertical="top"/>
      <protection locked="0"/>
    </xf>
    <xf numFmtId="164" fontId="15" fillId="0" borderId="32" xfId="0" applyFont="1" applyFill="1" applyBorder="1" applyAlignment="1" applyProtection="1">
      <alignment horizontal="left" vertical="top" wrapText="1"/>
      <protection locked="0"/>
    </xf>
    <xf numFmtId="171" fontId="11" fillId="0" borderId="33" xfId="0" applyNumberFormat="1" applyFont="1" applyFill="1" applyBorder="1" applyAlignment="1" applyProtection="1">
      <alignment horizontal="right" wrapText="1" indent="1"/>
      <protection locked="0"/>
    </xf>
    <xf numFmtId="164" fontId="11" fillId="0" borderId="32" xfId="0" applyFont="1" applyFill="1" applyBorder="1" applyAlignment="1" applyProtection="1">
      <alignment horizontal="left" vertical="top" wrapText="1"/>
      <protection locked="0"/>
    </xf>
    <xf numFmtId="166" fontId="10" fillId="0" borderId="34" xfId="0" applyNumberFormat="1" applyFont="1" applyFill="1" applyBorder="1" applyAlignment="1">
      <alignment horizontal="left"/>
    </xf>
    <xf numFmtId="172" fontId="15" fillId="0" borderId="34" xfId="0" applyNumberFormat="1" applyFont="1" applyFill="1" applyBorder="1" applyAlignment="1">
      <alignment horizontal="right"/>
    </xf>
    <xf numFmtId="164" fontId="11" fillId="0" borderId="16" xfId="0" applyFont="1" applyFill="1" applyBorder="1" applyAlignment="1">
      <alignment horizontal="left" wrapText="1"/>
    </xf>
    <xf numFmtId="164" fontId="19" fillId="0" borderId="16" xfId="0" applyFont="1" applyBorder="1" applyAlignment="1">
      <alignment wrapText="1"/>
    </xf>
    <xf numFmtId="164" fontId="20" fillId="0" borderId="32" xfId="0" applyFont="1" applyFill="1" applyBorder="1" applyAlignment="1" applyProtection="1">
      <alignment horizontal="left" vertical="top"/>
      <protection locked="0"/>
    </xf>
    <xf numFmtId="170" fontId="11" fillId="0" borderId="47" xfId="0" applyNumberFormat="1" applyFont="1" applyFill="1" applyBorder="1" applyAlignment="1" applyProtection="1">
      <alignment horizontal="right" vertical="center" wrapText="1"/>
      <protection/>
    </xf>
    <xf numFmtId="164" fontId="19" fillId="0" borderId="16" xfId="0" applyFont="1" applyFill="1" applyBorder="1" applyAlignment="1">
      <alignment wrapText="1"/>
    </xf>
    <xf numFmtId="164" fontId="11" fillId="0" borderId="16" xfId="0" applyFont="1" applyFill="1" applyBorder="1" applyAlignment="1">
      <alignment wrapText="1"/>
    </xf>
    <xf numFmtId="171" fontId="11" fillId="0" borderId="37" xfId="0" applyNumberFormat="1" applyFont="1" applyFill="1" applyBorder="1" applyAlignment="1" applyProtection="1">
      <alignment horizontal="right" wrapText="1" indent="1"/>
      <protection locked="0"/>
    </xf>
    <xf numFmtId="164" fontId="20" fillId="0" borderId="38" xfId="0" applyFont="1" applyFill="1" applyBorder="1" applyAlignment="1" applyProtection="1">
      <alignment horizontal="center"/>
      <protection locked="0"/>
    </xf>
    <xf numFmtId="171" fontId="11" fillId="0" borderId="39" xfId="20" applyNumberFormat="1" applyFont="1" applyFill="1" applyBorder="1" applyAlignment="1" applyProtection="1">
      <alignment horizontal="right" vertical="center" wrapText="1" indent="1"/>
      <protection locked="0"/>
    </xf>
    <xf numFmtId="166" fontId="20" fillId="2" borderId="38" xfId="0" applyNumberFormat="1" applyFont="1" applyFill="1" applyBorder="1" applyAlignment="1" applyProtection="1">
      <alignment horizontal="left" wrapText="1"/>
      <protection locked="0"/>
    </xf>
    <xf numFmtId="164" fontId="15" fillId="2" borderId="48" xfId="0" applyFont="1" applyFill="1" applyBorder="1" applyAlignment="1" applyProtection="1">
      <alignment horizontal="left" wrapText="1"/>
      <protection locked="0"/>
    </xf>
    <xf numFmtId="170" fontId="19" fillId="2" borderId="43" xfId="0" applyNumberFormat="1" applyFont="1" applyFill="1" applyBorder="1" applyAlignment="1" applyProtection="1">
      <alignment horizontal="right" vertical="center" wrapText="1"/>
      <protection/>
    </xf>
    <xf numFmtId="169" fontId="11" fillId="0" borderId="49" xfId="20" applyNumberFormat="1" applyFont="1" applyFill="1" applyBorder="1" applyAlignment="1" applyProtection="1">
      <alignment horizontal="right" vertical="center" wrapText="1"/>
      <protection locked="0"/>
    </xf>
    <xf numFmtId="164" fontId="13" fillId="0" borderId="50" xfId="0" applyFont="1" applyBorder="1" applyAlignment="1" applyProtection="1">
      <alignment horizontal="center" vertical="top" wrapText="1"/>
      <protection locked="0"/>
    </xf>
    <xf numFmtId="169" fontId="19" fillId="2" borderId="51" xfId="20" applyNumberFormat="1" applyFont="1" applyFill="1" applyBorder="1" applyAlignment="1" applyProtection="1">
      <alignment horizontal="right" vertical="center" wrapText="1"/>
      <protection/>
    </xf>
    <xf numFmtId="169" fontId="19" fillId="2" borderId="52" xfId="20" applyNumberFormat="1" applyFont="1" applyFill="1" applyBorder="1" applyAlignment="1" applyProtection="1">
      <alignment horizontal="right" vertical="center" wrapText="1"/>
      <protection/>
    </xf>
    <xf numFmtId="170" fontId="19" fillId="2" borderId="53" xfId="20" applyNumberFormat="1" applyFont="1" applyFill="1" applyBorder="1" applyAlignment="1" applyProtection="1">
      <alignment horizontal="right" vertical="center" wrapText="1"/>
      <protection/>
    </xf>
    <xf numFmtId="170" fontId="19" fillId="2" borderId="53" xfId="0" applyNumberFormat="1" applyFont="1" applyFill="1" applyBorder="1" applyAlignment="1" applyProtection="1">
      <alignment horizontal="right" vertical="center" wrapText="1"/>
      <protection/>
    </xf>
    <xf numFmtId="164" fontId="13" fillId="0" borderId="54" xfId="0" applyFont="1" applyBorder="1" applyAlignment="1" applyProtection="1">
      <alignment horizontal="right" vertical="top" wrapText="1" indent="1"/>
      <protection locked="0"/>
    </xf>
    <xf numFmtId="164" fontId="23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 vertical="top" wrapText="1"/>
    </xf>
    <xf numFmtId="164" fontId="13" fillId="0" borderId="0" xfId="0" applyFont="1" applyBorder="1" applyAlignment="1">
      <alignment horizontal="left" vertical="top" wrapText="1"/>
    </xf>
    <xf numFmtId="164" fontId="3" fillId="0" borderId="55" xfId="0" applyFont="1" applyBorder="1" applyAlignment="1">
      <alignment horizontal="left" vertical="center" wrapText="1"/>
    </xf>
    <xf numFmtId="164" fontId="13" fillId="0" borderId="56" xfId="0" applyFont="1" applyBorder="1" applyAlignment="1">
      <alignment horizontal="left" vertical="center" wrapText="1"/>
    </xf>
    <xf numFmtId="164" fontId="3" fillId="0" borderId="57" xfId="0" applyFont="1" applyBorder="1" applyAlignment="1">
      <alignment horizontal="center" vertical="center" wrapText="1"/>
    </xf>
    <xf numFmtId="164" fontId="3" fillId="0" borderId="58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/>
    </xf>
    <xf numFmtId="164" fontId="0" fillId="0" borderId="0" xfId="0" applyAlignment="1">
      <alignment vertical="center"/>
    </xf>
    <xf numFmtId="164" fontId="3" fillId="0" borderId="59" xfId="0" applyFont="1" applyBorder="1" applyAlignment="1">
      <alignment horizontal="left" vertical="center" wrapText="1"/>
    </xf>
    <xf numFmtId="164" fontId="3" fillId="0" borderId="29" xfId="0" applyFont="1" applyBorder="1" applyAlignment="1">
      <alignment horizontal="left" vertical="center" wrapText="1"/>
    </xf>
    <xf numFmtId="169" fontId="3" fillId="0" borderId="27" xfId="0" applyNumberFormat="1" applyFont="1" applyBorder="1" applyAlignment="1" applyProtection="1">
      <alignment horizontal="center" vertical="center" wrapText="1"/>
      <protection locked="0"/>
    </xf>
    <xf numFmtId="169" fontId="3" fillId="0" borderId="60" xfId="0" applyNumberFormat="1" applyFont="1" applyBorder="1" applyAlignment="1" applyProtection="1">
      <alignment horizontal="center" vertical="center" wrapText="1"/>
      <protection locked="0"/>
    </xf>
    <xf numFmtId="164" fontId="3" fillId="0" borderId="61" xfId="0" applyFont="1" applyBorder="1" applyAlignment="1">
      <alignment horizontal="left" vertical="top" wrapText="1"/>
    </xf>
    <xf numFmtId="164" fontId="3" fillId="0" borderId="22" xfId="0" applyFont="1" applyBorder="1" applyAlignment="1">
      <alignment horizontal="left" vertical="top" wrapText="1"/>
    </xf>
    <xf numFmtId="169" fontId="3" fillId="0" borderId="20" xfId="0" applyNumberFormat="1" applyFont="1" applyBorder="1" applyAlignment="1" applyProtection="1">
      <alignment horizontal="center" vertical="top" wrapText="1"/>
      <protection locked="0"/>
    </xf>
    <xf numFmtId="169" fontId="3" fillId="0" borderId="62" xfId="0" applyNumberFormat="1" applyFont="1" applyBorder="1" applyAlignment="1" applyProtection="1">
      <alignment horizontal="center" vertical="top" wrapText="1"/>
      <protection locked="0"/>
    </xf>
    <xf numFmtId="164" fontId="3" fillId="0" borderId="0" xfId="0" applyFont="1" applyBorder="1" applyAlignment="1" applyProtection="1">
      <alignment vertical="top" wrapText="1"/>
      <protection locked="0"/>
    </xf>
    <xf numFmtId="164" fontId="3" fillId="0" borderId="1" xfId="0" applyFont="1" applyBorder="1" applyAlignment="1" applyProtection="1">
      <alignment horizontal="center" vertical="top" wrapText="1"/>
      <protection locked="0"/>
    </xf>
    <xf numFmtId="164" fontId="3" fillId="0" borderId="63" xfId="0" applyFont="1" applyBorder="1" applyAlignment="1" applyProtection="1">
      <alignment horizontal="center" vertical="top" wrapText="1"/>
      <protection locked="0"/>
    </xf>
    <xf numFmtId="164" fontId="24" fillId="0" borderId="0" xfId="22" applyFont="1" applyBorder="1" applyAlignment="1" applyProtection="1">
      <alignment horizontal="center" wrapText="1"/>
      <protection locked="0"/>
    </xf>
    <xf numFmtId="164" fontId="25" fillId="0" borderId="0" xfId="0" applyFont="1" applyAlignment="1">
      <alignment/>
    </xf>
    <xf numFmtId="164" fontId="3" fillId="0" borderId="1" xfId="0" applyFont="1" applyBorder="1" applyAlignment="1" applyProtection="1">
      <alignment vertical="top" wrapText="1"/>
      <protection locked="0"/>
    </xf>
    <xf numFmtId="164" fontId="3" fillId="0" borderId="0" xfId="22" applyFont="1" applyBorder="1" applyAlignment="1" applyProtection="1">
      <alignment horizontal="center" vertical="top" wrapText="1"/>
      <protection locked="0"/>
    </xf>
    <xf numFmtId="164" fontId="3" fillId="0" borderId="0" xfId="0" applyFont="1" applyBorder="1" applyAlignment="1" applyProtection="1">
      <alignment horizontal="center" vertical="top" wrapText="1"/>
      <protection locked="0"/>
    </xf>
    <xf numFmtId="164" fontId="3" fillId="0" borderId="0" xfId="0" applyFont="1" applyBorder="1" applyAlignment="1" applyProtection="1">
      <alignment horizontal="left" vertical="top" wrapText="1"/>
      <protection locked="0"/>
    </xf>
    <xf numFmtId="164" fontId="3" fillId="0" borderId="0" xfId="0" applyFont="1" applyBorder="1" applyAlignment="1" applyProtection="1">
      <alignment wrapText="1"/>
      <protection locked="0"/>
    </xf>
    <xf numFmtId="164" fontId="3" fillId="0" borderId="0" xfId="0" applyFont="1" applyBorder="1" applyAlignment="1">
      <alignment vertical="top" wrapText="1"/>
    </xf>
    <xf numFmtId="164" fontId="15" fillId="2" borderId="0" xfId="0" applyFont="1" applyFill="1" applyBorder="1" applyAlignment="1">
      <alignment horizontal="center" vertical="center"/>
    </xf>
    <xf numFmtId="164" fontId="3" fillId="0" borderId="0" xfId="23">
      <alignment/>
      <protection/>
    </xf>
    <xf numFmtId="164" fontId="26" fillId="0" borderId="0" xfId="23" applyFo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au?iue" xfId="20"/>
    <cellStyle name="Грошовий 2" xfId="21"/>
    <cellStyle name="Звичайний 2" xfId="22"/>
    <cellStyle name="Обычный 2" xfId="23"/>
    <cellStyle name="Обычный 2 15" xfId="24"/>
    <cellStyle name="Обычный 2 2" xfId="25"/>
  </cellStyles>
  <dxfs count="1"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ornomorskvodokanal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showGridLines="0" tabSelected="1" zoomScaleSheetLayoutView="80" workbookViewId="0" topLeftCell="A25">
      <selection activeCell="A12" sqref="A12"/>
    </sheetView>
  </sheetViews>
  <sheetFormatPr defaultColWidth="9.140625" defaultRowHeight="15"/>
  <cols>
    <col min="1" max="1" width="7.8515625" style="1" customWidth="1"/>
    <col min="2" max="2" width="52.57421875" style="0" customWidth="1"/>
    <col min="3" max="3" width="18.421875" style="0" customWidth="1"/>
    <col min="4" max="4" width="16.00390625" style="0" customWidth="1"/>
    <col min="5" max="5" width="19.57421875" style="0" customWidth="1"/>
    <col min="6" max="6" width="17.28125" style="0" customWidth="1"/>
    <col min="7" max="7" width="17.7109375" style="0" customWidth="1"/>
    <col min="8" max="8" width="22.00390625" style="0" customWidth="1"/>
    <col min="9" max="9" width="40.8515625" style="0" customWidth="1"/>
  </cols>
  <sheetData>
    <row r="1" spans="6:9" ht="15.75">
      <c r="F1" s="2" t="s">
        <v>0</v>
      </c>
      <c r="G1" s="2"/>
      <c r="H1" s="2"/>
      <c r="I1" s="2"/>
    </row>
    <row r="2" spans="2:9" ht="47.25" customHeight="1">
      <c r="B2" s="3"/>
      <c r="F2" s="4" t="s">
        <v>1</v>
      </c>
      <c r="G2" s="4"/>
      <c r="H2" s="4"/>
      <c r="I2" s="4"/>
    </row>
    <row r="3" spans="2:9" s="5" customFormat="1" ht="16.5">
      <c r="B3" s="3"/>
      <c r="C3" s="3"/>
      <c r="D3" s="3"/>
      <c r="E3" s="3"/>
      <c r="F3" s="2" t="s">
        <v>2</v>
      </c>
      <c r="G3" s="2"/>
      <c r="H3" s="2"/>
      <c r="I3" s="2"/>
    </row>
    <row r="4" spans="1:9" s="5" customFormat="1" ht="16.5">
      <c r="A4" s="6" t="s">
        <v>3</v>
      </c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" t="s">
        <v>4</v>
      </c>
      <c r="B5" s="7"/>
      <c r="C5" s="7"/>
      <c r="D5" s="7"/>
      <c r="E5" s="7"/>
      <c r="F5" s="7"/>
      <c r="G5" s="7"/>
      <c r="H5" s="7"/>
      <c r="I5" s="7"/>
    </row>
    <row r="6" spans="1:9" ht="16.5">
      <c r="A6" s="8"/>
      <c r="B6" s="9" t="s">
        <v>5</v>
      </c>
      <c r="C6" s="10" t="s">
        <v>6</v>
      </c>
      <c r="D6" s="10"/>
      <c r="E6" s="11" t="s">
        <v>7</v>
      </c>
      <c r="F6" s="12" t="s">
        <v>8</v>
      </c>
      <c r="G6" s="13"/>
      <c r="H6" s="8"/>
      <c r="I6" s="8"/>
    </row>
    <row r="7" spans="1:9" ht="15.75" customHeight="1">
      <c r="A7" s="14"/>
      <c r="B7" s="14"/>
      <c r="C7" s="15" t="s">
        <v>9</v>
      </c>
      <c r="D7" s="15"/>
      <c r="E7" s="14"/>
      <c r="F7" s="14"/>
      <c r="G7" s="14"/>
      <c r="H7" s="14"/>
      <c r="I7" s="14"/>
    </row>
    <row r="8" spans="1:10" ht="15.75" customHeight="1">
      <c r="A8" s="16" t="s">
        <v>10</v>
      </c>
      <c r="B8" s="16"/>
      <c r="C8" s="16"/>
      <c r="D8" s="16" t="s">
        <v>11</v>
      </c>
      <c r="E8" s="16"/>
      <c r="F8" s="17"/>
      <c r="G8" s="18" t="s">
        <v>12</v>
      </c>
      <c r="H8" s="18"/>
      <c r="I8" s="18"/>
      <c r="J8" s="19"/>
    </row>
    <row r="9" spans="1:13" ht="15.75" customHeight="1">
      <c r="A9" s="20" t="s">
        <v>13</v>
      </c>
      <c r="B9" s="20"/>
      <c r="C9" s="20"/>
      <c r="D9" s="21" t="s">
        <v>14</v>
      </c>
      <c r="E9" s="21"/>
      <c r="F9" s="22"/>
      <c r="G9" s="23" t="s">
        <v>15</v>
      </c>
      <c r="H9" s="23"/>
      <c r="I9" s="23"/>
      <c r="J9" s="24"/>
      <c r="K9" s="25"/>
      <c r="L9" s="25"/>
      <c r="M9" s="25"/>
    </row>
    <row r="10" spans="1:13" ht="41.25" customHeight="1">
      <c r="A10" s="20"/>
      <c r="B10" s="20"/>
      <c r="C10" s="20"/>
      <c r="D10" s="21"/>
      <c r="E10" s="21"/>
      <c r="F10" s="22"/>
      <c r="G10" s="23"/>
      <c r="H10" s="23"/>
      <c r="I10" s="23"/>
      <c r="J10" s="24"/>
      <c r="K10" s="25"/>
      <c r="L10" s="25"/>
      <c r="M10" s="25"/>
    </row>
    <row r="11" spans="1:13" ht="15.75" customHeight="1">
      <c r="A11" s="26"/>
      <c r="B11" s="26"/>
      <c r="C11" s="26"/>
      <c r="D11" s="26"/>
      <c r="E11" s="26"/>
      <c r="F11" s="26"/>
      <c r="G11" s="26"/>
      <c r="H11" s="26"/>
      <c r="I11" s="26"/>
      <c r="J11" s="24"/>
      <c r="K11" s="25"/>
      <c r="L11" s="25"/>
      <c r="M11" s="25"/>
    </row>
    <row r="12" spans="1:13" ht="15.75" customHeight="1">
      <c r="A12" s="27" t="s">
        <v>16</v>
      </c>
      <c r="B12" s="27"/>
      <c r="C12" s="28"/>
      <c r="D12" s="28"/>
      <c r="E12" s="28"/>
      <c r="F12" s="28"/>
      <c r="G12" s="28"/>
      <c r="H12" s="28"/>
      <c r="I12" s="28"/>
      <c r="J12" s="24"/>
      <c r="K12" s="25"/>
      <c r="L12" s="25"/>
      <c r="M12" s="25"/>
    </row>
    <row r="13" spans="1:13" ht="33.75" customHeight="1">
      <c r="A13" s="29" t="s">
        <v>17</v>
      </c>
      <c r="B13" s="30"/>
      <c r="C13" s="31" t="s">
        <v>18</v>
      </c>
      <c r="D13" s="31"/>
      <c r="E13" s="31"/>
      <c r="F13" s="31"/>
      <c r="G13" s="31"/>
      <c r="H13" s="31"/>
      <c r="I13" s="31"/>
      <c r="J13" s="24"/>
      <c r="K13" s="25"/>
      <c r="L13" s="25"/>
      <c r="M13" s="25"/>
    </row>
    <row r="14" spans="1:13" ht="15.75">
      <c r="A14" s="29" t="s">
        <v>19</v>
      </c>
      <c r="B14" s="30"/>
      <c r="C14" s="32" t="s">
        <v>20</v>
      </c>
      <c r="D14" s="32"/>
      <c r="E14" s="32"/>
      <c r="F14" s="32"/>
      <c r="G14" s="32"/>
      <c r="H14" s="32"/>
      <c r="I14" s="32"/>
      <c r="J14" s="24"/>
      <c r="K14" s="25"/>
      <c r="L14" s="25"/>
      <c r="M14" s="25"/>
    </row>
    <row r="15" spans="1:13" ht="15.75">
      <c r="A15" s="29" t="s">
        <v>21</v>
      </c>
      <c r="B15" s="33"/>
      <c r="C15" s="34" t="s">
        <v>22</v>
      </c>
      <c r="D15" s="34"/>
      <c r="E15" s="34"/>
      <c r="F15" s="34"/>
      <c r="G15" s="34"/>
      <c r="H15" s="34"/>
      <c r="I15" s="34"/>
      <c r="J15" s="24"/>
      <c r="K15" s="25"/>
      <c r="L15" s="25"/>
      <c r="M15" s="25"/>
    </row>
    <row r="16" spans="1:13" ht="20.25" customHeight="1">
      <c r="A16" s="35"/>
      <c r="B16" s="36"/>
      <c r="C16" s="37" t="s">
        <v>23</v>
      </c>
      <c r="D16" s="37"/>
      <c r="E16" s="37"/>
      <c r="F16" s="37"/>
      <c r="G16" s="37"/>
      <c r="H16" s="37"/>
      <c r="I16" s="37"/>
      <c r="J16" s="24"/>
      <c r="K16" s="25"/>
      <c r="L16" s="25"/>
      <c r="M16" s="25"/>
    </row>
    <row r="17" spans="1:13" ht="15.75">
      <c r="A17" s="38"/>
      <c r="B17" s="39"/>
      <c r="C17" s="39"/>
      <c r="D17" s="39"/>
      <c r="E17" s="39"/>
      <c r="F17" s="39"/>
      <c r="G17" s="39"/>
      <c r="H17" s="39"/>
      <c r="I17" s="39"/>
      <c r="J17" s="24"/>
      <c r="K17" s="25"/>
      <c r="L17" s="25"/>
      <c r="M17" s="25"/>
    </row>
    <row r="18" spans="1:13" ht="24.75" customHeight="1">
      <c r="A18" s="40" t="s">
        <v>24</v>
      </c>
      <c r="B18" s="41" t="s">
        <v>25</v>
      </c>
      <c r="C18" s="42" t="s">
        <v>26</v>
      </c>
      <c r="D18" s="42"/>
      <c r="E18" s="42"/>
      <c r="F18" s="42" t="s">
        <v>27</v>
      </c>
      <c r="G18" s="42"/>
      <c r="H18" s="42"/>
      <c r="I18" s="43" t="s">
        <v>28</v>
      </c>
      <c r="J18" s="24"/>
      <c r="K18" s="25"/>
      <c r="L18" s="25"/>
      <c r="M18" s="25"/>
    </row>
    <row r="19" spans="1:9" ht="15.75">
      <c r="A19" s="40"/>
      <c r="B19" s="41"/>
      <c r="C19" s="44" t="s">
        <v>29</v>
      </c>
      <c r="D19" s="45" t="s">
        <v>30</v>
      </c>
      <c r="E19" s="46" t="s">
        <v>31</v>
      </c>
      <c r="F19" s="44" t="s">
        <v>29</v>
      </c>
      <c r="G19" s="45" t="s">
        <v>30</v>
      </c>
      <c r="H19" s="46" t="s">
        <v>31</v>
      </c>
      <c r="I19" s="43"/>
    </row>
    <row r="20" spans="1:9" ht="15.75">
      <c r="A20" s="47">
        <v>1</v>
      </c>
      <c r="B20" s="48">
        <v>2</v>
      </c>
      <c r="C20" s="49">
        <v>3</v>
      </c>
      <c r="D20" s="50">
        <v>4</v>
      </c>
      <c r="E20" s="51">
        <v>5</v>
      </c>
      <c r="F20" s="49">
        <v>6</v>
      </c>
      <c r="G20" s="50">
        <v>7</v>
      </c>
      <c r="H20" s="51">
        <v>8</v>
      </c>
      <c r="I20" s="52">
        <v>9</v>
      </c>
    </row>
    <row r="21" spans="1:9" ht="15.75" customHeight="1">
      <c r="A21" s="53"/>
      <c r="B21" s="54" t="s">
        <v>32</v>
      </c>
      <c r="C21" s="54"/>
      <c r="D21" s="54"/>
      <c r="E21" s="54"/>
      <c r="F21" s="54"/>
      <c r="G21" s="54"/>
      <c r="H21" s="54"/>
      <c r="I21" s="54"/>
    </row>
    <row r="22" spans="1:9" ht="24.75">
      <c r="A22" s="55" t="s">
        <v>33</v>
      </c>
      <c r="B22" s="56" t="s">
        <v>34</v>
      </c>
      <c r="C22" s="57">
        <f>C23+C24+C25</f>
        <v>0</v>
      </c>
      <c r="D22" s="58">
        <f>D23+D24+D25</f>
        <v>0</v>
      </c>
      <c r="E22" s="59" t="e">
        <f aca="true" t="shared" si="0" ref="E22:E66">D22/C22*100</f>
        <v>#DIV/0!</v>
      </c>
      <c r="F22" s="57">
        <f>F23+F24+F25</f>
        <v>0</v>
      </c>
      <c r="G22" s="58">
        <f>G23+G24+G25</f>
        <v>0</v>
      </c>
      <c r="H22" s="60" t="e">
        <f aca="true" t="shared" si="1" ref="H22:H66">G22/F22*100</f>
        <v>#DIV/0!</v>
      </c>
      <c r="I22" s="61"/>
    </row>
    <row r="23" spans="1:9" ht="15.75">
      <c r="A23" s="62" t="s">
        <v>35</v>
      </c>
      <c r="B23" s="63"/>
      <c r="C23" s="64"/>
      <c r="D23" s="65"/>
      <c r="E23" s="66" t="e">
        <f t="shared" si="0"/>
        <v>#DIV/0!</v>
      </c>
      <c r="F23" s="64"/>
      <c r="G23" s="65"/>
      <c r="H23" s="67" t="e">
        <f t="shared" si="1"/>
        <v>#DIV/0!</v>
      </c>
      <c r="I23" s="68"/>
    </row>
    <row r="24" spans="1:9" ht="15.75">
      <c r="A24" s="62" t="s">
        <v>36</v>
      </c>
      <c r="B24" s="63"/>
      <c r="C24" s="64"/>
      <c r="D24" s="65"/>
      <c r="E24" s="66" t="e">
        <f t="shared" si="0"/>
        <v>#DIV/0!</v>
      </c>
      <c r="F24" s="64"/>
      <c r="G24" s="65"/>
      <c r="H24" s="67" t="e">
        <f t="shared" si="1"/>
        <v>#DIV/0!</v>
      </c>
      <c r="I24" s="68"/>
    </row>
    <row r="25" spans="1:9" ht="15.75">
      <c r="A25" s="62" t="s">
        <v>37</v>
      </c>
      <c r="B25" s="63"/>
      <c r="C25" s="64"/>
      <c r="D25" s="65"/>
      <c r="E25" s="66" t="e">
        <f t="shared" si="0"/>
        <v>#DIV/0!</v>
      </c>
      <c r="F25" s="64"/>
      <c r="G25" s="65"/>
      <c r="H25" s="67" t="e">
        <f t="shared" si="1"/>
        <v>#DIV/0!</v>
      </c>
      <c r="I25" s="68"/>
    </row>
    <row r="26" spans="1:9" ht="24.75">
      <c r="A26" s="62" t="s">
        <v>38</v>
      </c>
      <c r="B26" s="63" t="s">
        <v>39</v>
      </c>
      <c r="C26" s="57">
        <f>C27+C28+C29</f>
        <v>0</v>
      </c>
      <c r="D26" s="58">
        <f>D27+D28+D29</f>
        <v>0</v>
      </c>
      <c r="E26" s="60" t="e">
        <f t="shared" si="0"/>
        <v>#DIV/0!</v>
      </c>
      <c r="F26" s="57">
        <f>F27+F28+F29</f>
        <v>0</v>
      </c>
      <c r="G26" s="58">
        <f>G27+G28+G29</f>
        <v>0</v>
      </c>
      <c r="H26" s="60" t="e">
        <f t="shared" si="1"/>
        <v>#DIV/0!</v>
      </c>
      <c r="I26" s="68"/>
    </row>
    <row r="27" spans="1:9" ht="15.75">
      <c r="A27" s="62" t="s">
        <v>40</v>
      </c>
      <c r="B27" s="63"/>
      <c r="C27" s="64"/>
      <c r="D27" s="65"/>
      <c r="E27" s="67" t="e">
        <f t="shared" si="0"/>
        <v>#DIV/0!</v>
      </c>
      <c r="F27" s="64"/>
      <c r="G27" s="65"/>
      <c r="H27" s="67" t="e">
        <f t="shared" si="1"/>
        <v>#DIV/0!</v>
      </c>
      <c r="I27" s="68"/>
    </row>
    <row r="28" spans="1:9" ht="15.75">
      <c r="A28" s="62" t="s">
        <v>41</v>
      </c>
      <c r="B28" s="63"/>
      <c r="C28" s="64"/>
      <c r="D28" s="65"/>
      <c r="E28" s="67" t="e">
        <f t="shared" si="0"/>
        <v>#DIV/0!</v>
      </c>
      <c r="F28" s="64"/>
      <c r="G28" s="65"/>
      <c r="H28" s="67" t="e">
        <f t="shared" si="1"/>
        <v>#DIV/0!</v>
      </c>
      <c r="I28" s="68"/>
    </row>
    <row r="29" spans="1:9" ht="15.75">
      <c r="A29" s="62" t="s">
        <v>37</v>
      </c>
      <c r="B29" s="63"/>
      <c r="C29" s="64"/>
      <c r="D29" s="65"/>
      <c r="E29" s="67" t="e">
        <f t="shared" si="0"/>
        <v>#DIV/0!</v>
      </c>
      <c r="F29" s="64"/>
      <c r="G29" s="65"/>
      <c r="H29" s="67" t="e">
        <f t="shared" si="1"/>
        <v>#DIV/0!</v>
      </c>
      <c r="I29" s="68"/>
    </row>
    <row r="30" spans="1:9" ht="24.75">
      <c r="A30" s="69" t="s">
        <v>42</v>
      </c>
      <c r="B30" s="70" t="s">
        <v>43</v>
      </c>
      <c r="C30" s="57">
        <f>C31+C32+C33</f>
        <v>0</v>
      </c>
      <c r="D30" s="58">
        <f>D31+D32+D33</f>
        <v>0</v>
      </c>
      <c r="E30" s="60" t="e">
        <f t="shared" si="0"/>
        <v>#DIV/0!</v>
      </c>
      <c r="F30" s="57">
        <f>F31+F32+F33</f>
        <v>0</v>
      </c>
      <c r="G30" s="58">
        <f>G31+G32+G33</f>
        <v>0</v>
      </c>
      <c r="H30" s="60" t="e">
        <f t="shared" si="1"/>
        <v>#DIV/0!</v>
      </c>
      <c r="I30" s="68"/>
    </row>
    <row r="31" spans="1:9" ht="15.75">
      <c r="A31" s="69" t="s">
        <v>44</v>
      </c>
      <c r="B31" s="70"/>
      <c r="C31" s="64"/>
      <c r="D31" s="65"/>
      <c r="E31" s="67" t="e">
        <f t="shared" si="0"/>
        <v>#DIV/0!</v>
      </c>
      <c r="F31" s="64"/>
      <c r="G31" s="65"/>
      <c r="H31" s="67" t="e">
        <f t="shared" si="1"/>
        <v>#DIV/0!</v>
      </c>
      <c r="I31" s="68"/>
    </row>
    <row r="32" spans="1:9" ht="15.75">
      <c r="A32" s="69" t="s">
        <v>45</v>
      </c>
      <c r="B32" s="70"/>
      <c r="C32" s="64"/>
      <c r="D32" s="65"/>
      <c r="E32" s="67" t="e">
        <f t="shared" si="0"/>
        <v>#DIV/0!</v>
      </c>
      <c r="F32" s="64"/>
      <c r="G32" s="65"/>
      <c r="H32" s="67" t="e">
        <f t="shared" si="1"/>
        <v>#DIV/0!</v>
      </c>
      <c r="I32" s="68"/>
    </row>
    <row r="33" spans="1:9" ht="15.75">
      <c r="A33" s="62" t="s">
        <v>37</v>
      </c>
      <c r="B33" s="70"/>
      <c r="C33" s="64"/>
      <c r="D33" s="65"/>
      <c r="E33" s="67" t="e">
        <f t="shared" si="0"/>
        <v>#DIV/0!</v>
      </c>
      <c r="F33" s="64"/>
      <c r="G33" s="65"/>
      <c r="H33" s="67" t="e">
        <f t="shared" si="1"/>
        <v>#DIV/0!</v>
      </c>
      <c r="I33" s="68"/>
    </row>
    <row r="34" spans="1:9" ht="24.75">
      <c r="A34" s="62" t="s">
        <v>46</v>
      </c>
      <c r="B34" s="71" t="s">
        <v>47</v>
      </c>
      <c r="C34" s="57">
        <f>C35+C36+C37</f>
        <v>750</v>
      </c>
      <c r="D34" s="58">
        <f>D35+D36+D37</f>
        <v>6.6157900000000005</v>
      </c>
      <c r="E34" s="60">
        <f t="shared" si="0"/>
        <v>0.8821053333333334</v>
      </c>
      <c r="F34" s="57">
        <f>F35+F36+F37</f>
        <v>750</v>
      </c>
      <c r="G34" s="58">
        <f>G35+G36+G37</f>
        <v>6.6157900000000005</v>
      </c>
      <c r="H34" s="60">
        <f t="shared" si="1"/>
        <v>0.8821053333333334</v>
      </c>
      <c r="I34" s="68"/>
    </row>
    <row r="35" spans="1:9" ht="33.75">
      <c r="A35" s="72" t="s">
        <v>48</v>
      </c>
      <c r="B35" s="73" t="s">
        <v>49</v>
      </c>
      <c r="C35" s="74"/>
      <c r="D35" s="65"/>
      <c r="E35" s="67" t="e">
        <f t="shared" si="0"/>
        <v>#DIV/0!</v>
      </c>
      <c r="F35" s="74"/>
      <c r="G35" s="65"/>
      <c r="H35" s="67" t="e">
        <f t="shared" si="1"/>
        <v>#DIV/0!</v>
      </c>
      <c r="I35" s="68"/>
    </row>
    <row r="36" spans="1:9" ht="33.75">
      <c r="A36" s="72" t="s">
        <v>50</v>
      </c>
      <c r="B36" s="73" t="s">
        <v>51</v>
      </c>
      <c r="C36" s="75">
        <v>750</v>
      </c>
      <c r="D36" s="65">
        <v>6.6157900000000005</v>
      </c>
      <c r="E36" s="67">
        <f t="shared" si="0"/>
        <v>0.8821053333333334</v>
      </c>
      <c r="F36" s="75">
        <v>750</v>
      </c>
      <c r="G36" s="65">
        <v>6.6157900000000005</v>
      </c>
      <c r="H36" s="67">
        <f t="shared" si="1"/>
        <v>0.8821053333333334</v>
      </c>
      <c r="I36" s="68"/>
    </row>
    <row r="37" spans="1:9" ht="44.25">
      <c r="A37" s="72" t="s">
        <v>52</v>
      </c>
      <c r="B37" s="73" t="s">
        <v>53</v>
      </c>
      <c r="C37" s="74"/>
      <c r="D37" s="65"/>
      <c r="E37" s="67" t="e">
        <f t="shared" si="0"/>
        <v>#DIV/0!</v>
      </c>
      <c r="F37" s="74"/>
      <c r="G37" s="65"/>
      <c r="H37" s="67" t="e">
        <f t="shared" si="1"/>
        <v>#DIV/0!</v>
      </c>
      <c r="I37" s="68"/>
    </row>
    <row r="38" spans="1:9" ht="24.75">
      <c r="A38" s="76" t="s">
        <v>54</v>
      </c>
      <c r="B38" s="70" t="s">
        <v>55</v>
      </c>
      <c r="C38" s="57">
        <f>C39+C40+C41</f>
        <v>0</v>
      </c>
      <c r="D38" s="58">
        <f>D39+D40+D41</f>
        <v>0</v>
      </c>
      <c r="E38" s="60" t="e">
        <f t="shared" si="0"/>
        <v>#DIV/0!</v>
      </c>
      <c r="F38" s="57">
        <f>F39+F40+F41</f>
        <v>0</v>
      </c>
      <c r="G38" s="58">
        <f>G39+G40+G41</f>
        <v>0</v>
      </c>
      <c r="H38" s="60" t="e">
        <f t="shared" si="1"/>
        <v>#DIV/0!</v>
      </c>
      <c r="I38" s="68"/>
    </row>
    <row r="39" spans="1:9" ht="15.75">
      <c r="A39" s="76" t="s">
        <v>56</v>
      </c>
      <c r="B39" s="70"/>
      <c r="C39" s="64"/>
      <c r="D39" s="65"/>
      <c r="E39" s="67" t="e">
        <f t="shared" si="0"/>
        <v>#DIV/0!</v>
      </c>
      <c r="F39" s="64"/>
      <c r="G39" s="65"/>
      <c r="H39" s="67" t="e">
        <f t="shared" si="1"/>
        <v>#DIV/0!</v>
      </c>
      <c r="I39" s="68"/>
    </row>
    <row r="40" spans="1:9" ht="15.75">
      <c r="A40" s="76" t="s">
        <v>57</v>
      </c>
      <c r="B40" s="70"/>
      <c r="C40" s="64"/>
      <c r="D40" s="65"/>
      <c r="E40" s="67" t="e">
        <f t="shared" si="0"/>
        <v>#DIV/0!</v>
      </c>
      <c r="F40" s="64"/>
      <c r="G40" s="65"/>
      <c r="H40" s="67" t="e">
        <f t="shared" si="1"/>
        <v>#DIV/0!</v>
      </c>
      <c r="I40" s="68"/>
    </row>
    <row r="41" spans="1:9" ht="15.75">
      <c r="A41" s="76" t="s">
        <v>37</v>
      </c>
      <c r="B41" s="70"/>
      <c r="C41" s="64"/>
      <c r="D41" s="65"/>
      <c r="E41" s="67" t="e">
        <f t="shared" si="0"/>
        <v>#DIV/0!</v>
      </c>
      <c r="F41" s="64"/>
      <c r="G41" s="65"/>
      <c r="H41" s="67" t="e">
        <f t="shared" si="1"/>
        <v>#DIV/0!</v>
      </c>
      <c r="I41" s="68"/>
    </row>
    <row r="42" spans="1:9" ht="24.75">
      <c r="A42" s="76" t="s">
        <v>58</v>
      </c>
      <c r="B42" s="70" t="s">
        <v>59</v>
      </c>
      <c r="C42" s="57">
        <f>C43+C44+C45</f>
        <v>0</v>
      </c>
      <c r="D42" s="58">
        <f>D43+D44+D45</f>
        <v>0</v>
      </c>
      <c r="E42" s="60" t="e">
        <f t="shared" si="0"/>
        <v>#DIV/0!</v>
      </c>
      <c r="F42" s="57">
        <f>F43+F44+F45</f>
        <v>0</v>
      </c>
      <c r="G42" s="58">
        <f>G43+G44+G45</f>
        <v>0</v>
      </c>
      <c r="H42" s="60" t="e">
        <f t="shared" si="1"/>
        <v>#DIV/0!</v>
      </c>
      <c r="I42" s="68"/>
    </row>
    <row r="43" spans="1:9" ht="15.75">
      <c r="A43" s="76" t="s">
        <v>60</v>
      </c>
      <c r="B43" s="70"/>
      <c r="C43" s="64"/>
      <c r="D43" s="65"/>
      <c r="E43" s="67" t="e">
        <f t="shared" si="0"/>
        <v>#DIV/0!</v>
      </c>
      <c r="F43" s="64"/>
      <c r="G43" s="65"/>
      <c r="H43" s="67" t="e">
        <f t="shared" si="1"/>
        <v>#DIV/0!</v>
      </c>
      <c r="I43" s="68"/>
    </row>
    <row r="44" spans="1:9" ht="15.75">
      <c r="A44" s="76" t="s">
        <v>61</v>
      </c>
      <c r="B44" s="70"/>
      <c r="C44" s="64"/>
      <c r="D44" s="65"/>
      <c r="E44" s="67" t="e">
        <f t="shared" si="0"/>
        <v>#DIV/0!</v>
      </c>
      <c r="F44" s="64"/>
      <c r="G44" s="65"/>
      <c r="H44" s="67" t="e">
        <f t="shared" si="1"/>
        <v>#DIV/0!</v>
      </c>
      <c r="I44" s="68"/>
    </row>
    <row r="45" spans="1:9" ht="15.75">
      <c r="A45" s="76" t="s">
        <v>37</v>
      </c>
      <c r="B45" s="70"/>
      <c r="C45" s="64"/>
      <c r="D45" s="65"/>
      <c r="E45" s="67" t="e">
        <f t="shared" si="0"/>
        <v>#DIV/0!</v>
      </c>
      <c r="F45" s="64"/>
      <c r="G45" s="65"/>
      <c r="H45" s="67" t="e">
        <f t="shared" si="1"/>
        <v>#DIV/0!</v>
      </c>
      <c r="I45" s="68"/>
    </row>
    <row r="46" spans="1:9" ht="24.75">
      <c r="A46" s="76" t="s">
        <v>62</v>
      </c>
      <c r="B46" s="70" t="s">
        <v>63</v>
      </c>
      <c r="C46" s="57">
        <f>SUM(C47:C49)</f>
        <v>0</v>
      </c>
      <c r="D46" s="58">
        <f>SUM(D47:D49)</f>
        <v>0</v>
      </c>
      <c r="E46" s="60" t="e">
        <f t="shared" si="0"/>
        <v>#DIV/0!</v>
      </c>
      <c r="F46" s="57">
        <f>SUM(F47:F49)</f>
        <v>0</v>
      </c>
      <c r="G46" s="58">
        <f>SUM(G47:G49)</f>
        <v>0</v>
      </c>
      <c r="H46" s="60" t="e">
        <f t="shared" si="1"/>
        <v>#DIV/0!</v>
      </c>
      <c r="I46" s="68"/>
    </row>
    <row r="47" spans="1:9" ht="15.75">
      <c r="A47" s="76" t="s">
        <v>64</v>
      </c>
      <c r="B47" s="70"/>
      <c r="C47" s="64"/>
      <c r="D47" s="65"/>
      <c r="E47" s="67" t="e">
        <f t="shared" si="0"/>
        <v>#DIV/0!</v>
      </c>
      <c r="F47" s="64"/>
      <c r="G47" s="65"/>
      <c r="H47" s="67" t="e">
        <f t="shared" si="1"/>
        <v>#DIV/0!</v>
      </c>
      <c r="I47" s="68"/>
    </row>
    <row r="48" spans="1:9" ht="15.75">
      <c r="A48" s="76" t="s">
        <v>65</v>
      </c>
      <c r="B48" s="70"/>
      <c r="C48" s="64"/>
      <c r="D48" s="65"/>
      <c r="E48" s="67" t="e">
        <f t="shared" si="0"/>
        <v>#DIV/0!</v>
      </c>
      <c r="F48" s="64"/>
      <c r="G48" s="65"/>
      <c r="H48" s="67" t="e">
        <f t="shared" si="1"/>
        <v>#DIV/0!</v>
      </c>
      <c r="I48" s="68"/>
    </row>
    <row r="49" spans="1:9" ht="15.75">
      <c r="A49" s="76" t="s">
        <v>37</v>
      </c>
      <c r="B49" s="70"/>
      <c r="C49" s="64"/>
      <c r="D49" s="65"/>
      <c r="E49" s="67" t="e">
        <f t="shared" si="0"/>
        <v>#DIV/0!</v>
      </c>
      <c r="F49" s="64"/>
      <c r="G49" s="65"/>
      <c r="H49" s="67" t="e">
        <f t="shared" si="1"/>
        <v>#DIV/0!</v>
      </c>
      <c r="I49" s="68"/>
    </row>
    <row r="50" spans="1:9" ht="15.75">
      <c r="A50" s="76" t="s">
        <v>66</v>
      </c>
      <c r="B50" s="71" t="s">
        <v>67</v>
      </c>
      <c r="C50" s="57">
        <f>SUM(C51:C56)</f>
        <v>836.279</v>
      </c>
      <c r="D50" s="58">
        <f>SUM(D51:D56)</f>
        <v>30.663330000000002</v>
      </c>
      <c r="E50" s="60">
        <f t="shared" si="0"/>
        <v>3.6666387652924444</v>
      </c>
      <c r="F50" s="57">
        <f>SUM(F51:F56)</f>
        <v>836.279</v>
      </c>
      <c r="G50" s="58">
        <f>SUM(G51:G56)</f>
        <v>30.663330000000002</v>
      </c>
      <c r="H50" s="60">
        <f t="shared" si="1"/>
        <v>3.6666387652924444</v>
      </c>
      <c r="I50" s="68"/>
    </row>
    <row r="51" spans="1:9" ht="33.75">
      <c r="A51" s="77" t="s">
        <v>68</v>
      </c>
      <c r="B51" s="73" t="s">
        <v>69</v>
      </c>
      <c r="C51" s="78">
        <v>111.274</v>
      </c>
      <c r="D51" s="65"/>
      <c r="E51" s="67">
        <f t="shared" si="0"/>
        <v>0</v>
      </c>
      <c r="F51" s="78">
        <v>111.274</v>
      </c>
      <c r="G51" s="65"/>
      <c r="H51" s="67">
        <f t="shared" si="1"/>
        <v>0</v>
      </c>
      <c r="I51" s="68"/>
    </row>
    <row r="52" spans="1:9" ht="33.75">
      <c r="A52" s="77" t="s">
        <v>70</v>
      </c>
      <c r="B52" s="73" t="s">
        <v>71</v>
      </c>
      <c r="C52" s="78">
        <v>154.899</v>
      </c>
      <c r="D52" s="65"/>
      <c r="E52" s="67">
        <f t="shared" si="0"/>
        <v>0</v>
      </c>
      <c r="F52" s="78">
        <v>154.899</v>
      </c>
      <c r="G52" s="65"/>
      <c r="H52" s="67">
        <f t="shared" si="1"/>
        <v>0</v>
      </c>
      <c r="I52" s="68"/>
    </row>
    <row r="53" spans="1:9" ht="33.75">
      <c r="A53" s="77" t="s">
        <v>72</v>
      </c>
      <c r="B53" s="73" t="s">
        <v>73</v>
      </c>
      <c r="C53" s="78">
        <v>135</v>
      </c>
      <c r="D53" s="65"/>
      <c r="E53" s="67">
        <f t="shared" si="0"/>
        <v>0</v>
      </c>
      <c r="F53" s="78">
        <v>135</v>
      </c>
      <c r="G53" s="65"/>
      <c r="H53" s="67">
        <f t="shared" si="1"/>
        <v>0</v>
      </c>
      <c r="I53" s="68"/>
    </row>
    <row r="54" spans="1:9" ht="33.75">
      <c r="A54" s="77" t="s">
        <v>74</v>
      </c>
      <c r="B54" s="79" t="s">
        <v>75</v>
      </c>
      <c r="C54" s="78">
        <v>205.106</v>
      </c>
      <c r="D54" s="65">
        <f>18.6+12.06333</f>
        <v>30.663330000000002</v>
      </c>
      <c r="E54" s="80">
        <f t="shared" si="0"/>
        <v>14.949991711602785</v>
      </c>
      <c r="F54" s="78">
        <v>205.106</v>
      </c>
      <c r="G54" s="65">
        <f>18.6+12.06333</f>
        <v>30.663330000000002</v>
      </c>
      <c r="H54" s="67">
        <f t="shared" si="1"/>
        <v>14.949991711602785</v>
      </c>
      <c r="I54" s="68"/>
    </row>
    <row r="55" spans="1:9" ht="33.75">
      <c r="A55" s="77" t="s">
        <v>76</v>
      </c>
      <c r="B55" s="73" t="s">
        <v>77</v>
      </c>
      <c r="C55" s="78">
        <v>130</v>
      </c>
      <c r="D55" s="65"/>
      <c r="E55" s="67">
        <f t="shared" si="0"/>
        <v>0</v>
      </c>
      <c r="F55" s="78">
        <v>130</v>
      </c>
      <c r="G55" s="65"/>
      <c r="H55" s="67">
        <f t="shared" si="1"/>
        <v>0</v>
      </c>
      <c r="I55" s="68"/>
    </row>
    <row r="56" spans="1:9" ht="44.25">
      <c r="A56" s="77" t="s">
        <v>78</v>
      </c>
      <c r="B56" s="73" t="s">
        <v>79</v>
      </c>
      <c r="C56" s="78">
        <v>100</v>
      </c>
      <c r="D56" s="81"/>
      <c r="E56" s="82">
        <f t="shared" si="0"/>
        <v>0</v>
      </c>
      <c r="F56" s="78">
        <v>100</v>
      </c>
      <c r="G56" s="81"/>
      <c r="H56" s="83">
        <f t="shared" si="1"/>
        <v>0</v>
      </c>
      <c r="I56" s="84"/>
    </row>
    <row r="57" spans="1:9" ht="15.75" customHeight="1">
      <c r="A57" s="85" t="s">
        <v>80</v>
      </c>
      <c r="B57" s="85"/>
      <c r="C57" s="57">
        <f>C22+C26+C30+C34+C38+C42+C46+C50</f>
        <v>1586.279</v>
      </c>
      <c r="D57" s="58">
        <f>D22+D26+D30+D34+D38+D42+D46+D50</f>
        <v>37.279120000000006</v>
      </c>
      <c r="E57" s="60">
        <f t="shared" si="0"/>
        <v>2.3500985639978844</v>
      </c>
      <c r="F57" s="57">
        <f>F22+F26+F30+F34+F38+F42+F46+F50</f>
        <v>1586.279</v>
      </c>
      <c r="G57" s="58">
        <f>G22+G26+G30+G34+G38+G42+G46+G50</f>
        <v>37.279120000000006</v>
      </c>
      <c r="H57" s="60">
        <f t="shared" si="1"/>
        <v>2.3500985639978844</v>
      </c>
      <c r="I57" s="86"/>
    </row>
    <row r="58" spans="1:9" ht="15.75">
      <c r="A58" s="87" t="s">
        <v>42</v>
      </c>
      <c r="B58" s="88" t="s">
        <v>81</v>
      </c>
      <c r="C58" s="89">
        <f>C59+C61+C63+C65</f>
        <v>1586.279</v>
      </c>
      <c r="D58" s="90">
        <f>D59+D61+D63+D65</f>
        <v>37</v>
      </c>
      <c r="E58" s="91">
        <f t="shared" si="0"/>
        <v>2.3325026681939307</v>
      </c>
      <c r="F58" s="92">
        <f>F59+F61+F63+F65</f>
        <v>1586.279</v>
      </c>
      <c r="G58" s="92">
        <f>G59+G61+G63+G65</f>
        <v>37</v>
      </c>
      <c r="H58" s="60">
        <f t="shared" si="1"/>
        <v>2.3325026681939307</v>
      </c>
      <c r="I58" s="93"/>
    </row>
    <row r="59" spans="1:9" ht="15.75">
      <c r="A59" s="94" t="s">
        <v>44</v>
      </c>
      <c r="B59" s="95" t="s">
        <v>82</v>
      </c>
      <c r="C59" s="96">
        <f>C57</f>
        <v>1586.279</v>
      </c>
      <c r="D59" s="97">
        <v>37</v>
      </c>
      <c r="E59" s="98">
        <f t="shared" si="0"/>
        <v>2.3325026681939307</v>
      </c>
      <c r="F59" s="99">
        <f>F57</f>
        <v>1586.279</v>
      </c>
      <c r="G59" s="97">
        <v>37</v>
      </c>
      <c r="H59" s="100">
        <f t="shared" si="1"/>
        <v>2.3325026681939307</v>
      </c>
      <c r="I59" s="61"/>
    </row>
    <row r="60" spans="1:9" ht="15.75">
      <c r="A60" s="101" t="s">
        <v>83</v>
      </c>
      <c r="B60" s="102" t="s">
        <v>84</v>
      </c>
      <c r="C60" s="64">
        <v>0</v>
      </c>
      <c r="D60" s="64">
        <v>0</v>
      </c>
      <c r="E60" s="67" t="e">
        <f t="shared" si="0"/>
        <v>#DIV/0!</v>
      </c>
      <c r="F60" s="64">
        <v>0</v>
      </c>
      <c r="G60" s="64">
        <v>0</v>
      </c>
      <c r="H60" s="67" t="e">
        <f t="shared" si="1"/>
        <v>#DIV/0!</v>
      </c>
      <c r="I60" s="68"/>
    </row>
    <row r="61" spans="1:9" ht="15.75">
      <c r="A61" s="101" t="s">
        <v>45</v>
      </c>
      <c r="B61" s="103" t="s">
        <v>85</v>
      </c>
      <c r="C61" s="64">
        <v>0</v>
      </c>
      <c r="D61" s="64">
        <v>0</v>
      </c>
      <c r="E61" s="67" t="e">
        <f t="shared" si="0"/>
        <v>#DIV/0!</v>
      </c>
      <c r="F61" s="64">
        <v>0</v>
      </c>
      <c r="G61" s="64">
        <v>0</v>
      </c>
      <c r="H61" s="67" t="e">
        <f t="shared" si="1"/>
        <v>#DIV/0!</v>
      </c>
      <c r="I61" s="68"/>
    </row>
    <row r="62" spans="1:9" ht="15.75">
      <c r="A62" s="101" t="s">
        <v>86</v>
      </c>
      <c r="B62" s="102" t="s">
        <v>84</v>
      </c>
      <c r="C62" s="64">
        <v>0</v>
      </c>
      <c r="D62" s="64">
        <v>0</v>
      </c>
      <c r="E62" s="67" t="e">
        <f t="shared" si="0"/>
        <v>#DIV/0!</v>
      </c>
      <c r="F62" s="64">
        <v>0</v>
      </c>
      <c r="G62" s="64">
        <v>0</v>
      </c>
      <c r="H62" s="67" t="e">
        <f t="shared" si="1"/>
        <v>#DIV/0!</v>
      </c>
      <c r="I62" s="68"/>
    </row>
    <row r="63" spans="1:9" ht="15.75">
      <c r="A63" s="101" t="s">
        <v>87</v>
      </c>
      <c r="B63" s="103" t="s">
        <v>88</v>
      </c>
      <c r="C63" s="64">
        <v>0</v>
      </c>
      <c r="D63" s="64">
        <v>0</v>
      </c>
      <c r="E63" s="67" t="e">
        <f t="shared" si="0"/>
        <v>#DIV/0!</v>
      </c>
      <c r="F63" s="64">
        <v>0</v>
      </c>
      <c r="G63" s="64">
        <v>0</v>
      </c>
      <c r="H63" s="67" t="e">
        <f t="shared" si="1"/>
        <v>#DIV/0!</v>
      </c>
      <c r="I63" s="68"/>
    </row>
    <row r="64" spans="1:9" ht="15.75">
      <c r="A64" s="101" t="s">
        <v>89</v>
      </c>
      <c r="B64" s="102" t="s">
        <v>84</v>
      </c>
      <c r="C64" s="64">
        <v>0</v>
      </c>
      <c r="D64" s="64">
        <v>0</v>
      </c>
      <c r="E64" s="67" t="e">
        <f t="shared" si="0"/>
        <v>#DIV/0!</v>
      </c>
      <c r="F64" s="64">
        <v>0</v>
      </c>
      <c r="G64" s="64">
        <v>0</v>
      </c>
      <c r="H64" s="67" t="e">
        <f t="shared" si="1"/>
        <v>#DIV/0!</v>
      </c>
      <c r="I64" s="68"/>
    </row>
    <row r="65" spans="1:9" ht="15.75">
      <c r="A65" s="101" t="s">
        <v>90</v>
      </c>
      <c r="B65" s="104" t="s">
        <v>91</v>
      </c>
      <c r="C65" s="64">
        <v>0</v>
      </c>
      <c r="D65" s="64">
        <v>0</v>
      </c>
      <c r="E65" s="67" t="e">
        <f t="shared" si="0"/>
        <v>#DIV/0!</v>
      </c>
      <c r="F65" s="64">
        <v>0</v>
      </c>
      <c r="G65" s="64">
        <v>0</v>
      </c>
      <c r="H65" s="67" t="e">
        <f t="shared" si="1"/>
        <v>#DIV/0!</v>
      </c>
      <c r="I65" s="68"/>
    </row>
    <row r="66" spans="1:9" ht="15.75">
      <c r="A66" s="101" t="s">
        <v>92</v>
      </c>
      <c r="B66" s="102" t="s">
        <v>84</v>
      </c>
      <c r="C66" s="64">
        <v>0</v>
      </c>
      <c r="D66" s="64">
        <v>0</v>
      </c>
      <c r="E66" s="67" t="e">
        <f t="shared" si="0"/>
        <v>#DIV/0!</v>
      </c>
      <c r="F66" s="64">
        <v>0</v>
      </c>
      <c r="G66" s="64">
        <v>0</v>
      </c>
      <c r="H66" s="67" t="e">
        <f t="shared" si="1"/>
        <v>#DIV/0!</v>
      </c>
      <c r="I66" s="68"/>
    </row>
    <row r="67" spans="1:9" ht="15.75" customHeight="1">
      <c r="A67" s="105"/>
      <c r="B67" s="106" t="s">
        <v>93</v>
      </c>
      <c r="C67" s="106"/>
      <c r="D67" s="106"/>
      <c r="E67" s="106"/>
      <c r="F67" s="106"/>
      <c r="G67" s="106"/>
      <c r="H67" s="106"/>
      <c r="I67" s="107"/>
    </row>
    <row r="68" spans="1:9" ht="24.75">
      <c r="A68" s="108" t="s">
        <v>94</v>
      </c>
      <c r="B68" s="109" t="s">
        <v>95</v>
      </c>
      <c r="C68" s="57">
        <f>SUM(C69:C71)</f>
        <v>600</v>
      </c>
      <c r="D68" s="58">
        <f>SUM(D69:D71)</f>
        <v>0</v>
      </c>
      <c r="E68" s="60">
        <f aca="true" t="shared" si="2" ref="E68:E105">D68/C68*100</f>
        <v>0</v>
      </c>
      <c r="F68" s="57">
        <f>SUM(F69:F71)</f>
        <v>600</v>
      </c>
      <c r="G68" s="58">
        <f>SUM(G69:G71)</f>
        <v>0</v>
      </c>
      <c r="H68" s="60">
        <f aca="true" t="shared" si="3" ref="H68:H105">G68/F68*100</f>
        <v>0</v>
      </c>
      <c r="I68" s="110"/>
    </row>
    <row r="69" spans="1:9" ht="44.25">
      <c r="A69" s="111" t="s">
        <v>96</v>
      </c>
      <c r="B69" s="73" t="s">
        <v>97</v>
      </c>
      <c r="C69" s="75">
        <v>450</v>
      </c>
      <c r="D69" s="65"/>
      <c r="E69" s="112">
        <f t="shared" si="2"/>
        <v>0</v>
      </c>
      <c r="F69" s="75">
        <v>450</v>
      </c>
      <c r="G69" s="65"/>
      <c r="H69" s="67">
        <f t="shared" si="3"/>
        <v>0</v>
      </c>
      <c r="I69" s="113"/>
    </row>
    <row r="70" spans="1:9" ht="33.75">
      <c r="A70" s="111" t="s">
        <v>98</v>
      </c>
      <c r="B70" s="73" t="s">
        <v>99</v>
      </c>
      <c r="C70" s="75">
        <v>150</v>
      </c>
      <c r="D70" s="65"/>
      <c r="E70" s="112">
        <f t="shared" si="2"/>
        <v>0</v>
      </c>
      <c r="F70" s="75">
        <v>150</v>
      </c>
      <c r="G70" s="65"/>
      <c r="H70" s="67">
        <f t="shared" si="3"/>
        <v>0</v>
      </c>
      <c r="I70" s="113"/>
    </row>
    <row r="71" spans="1:9" ht="15.75">
      <c r="A71" s="76" t="s">
        <v>37</v>
      </c>
      <c r="B71" s="114"/>
      <c r="C71" s="115"/>
      <c r="D71" s="65"/>
      <c r="E71" s="112" t="e">
        <f t="shared" si="2"/>
        <v>#DIV/0!</v>
      </c>
      <c r="F71" s="64"/>
      <c r="G71" s="65"/>
      <c r="H71" s="67" t="e">
        <f t="shared" si="3"/>
        <v>#DIV/0!</v>
      </c>
      <c r="I71" s="113"/>
    </row>
    <row r="72" spans="1:9" ht="24.75">
      <c r="A72" s="76" t="s">
        <v>100</v>
      </c>
      <c r="B72" s="63" t="s">
        <v>39</v>
      </c>
      <c r="C72" s="57">
        <f>SUM(C73:C75)</f>
        <v>0</v>
      </c>
      <c r="D72" s="58">
        <f>SUM(D73:D75)</f>
        <v>0</v>
      </c>
      <c r="E72" s="60" t="e">
        <f t="shared" si="2"/>
        <v>#DIV/0!</v>
      </c>
      <c r="F72" s="57">
        <f>SUM(F73:F75)</f>
        <v>0</v>
      </c>
      <c r="G72" s="58">
        <f>SUM(G73:G75)</f>
        <v>0</v>
      </c>
      <c r="H72" s="60" t="e">
        <f t="shared" si="3"/>
        <v>#DIV/0!</v>
      </c>
      <c r="I72" s="113"/>
    </row>
    <row r="73" spans="1:9" ht="15.75">
      <c r="A73" s="76" t="s">
        <v>101</v>
      </c>
      <c r="B73" s="114"/>
      <c r="C73" s="115"/>
      <c r="D73" s="65"/>
      <c r="E73" s="116" t="e">
        <f t="shared" si="2"/>
        <v>#DIV/0!</v>
      </c>
      <c r="F73" s="64"/>
      <c r="G73" s="65"/>
      <c r="H73" s="67" t="e">
        <f t="shared" si="3"/>
        <v>#DIV/0!</v>
      </c>
      <c r="I73" s="113"/>
    </row>
    <row r="74" spans="1:9" ht="15.75">
      <c r="A74" s="76" t="s">
        <v>102</v>
      </c>
      <c r="B74" s="114"/>
      <c r="C74" s="115"/>
      <c r="D74" s="65"/>
      <c r="E74" s="116" t="e">
        <f t="shared" si="2"/>
        <v>#DIV/0!</v>
      </c>
      <c r="F74" s="64"/>
      <c r="G74" s="65"/>
      <c r="H74" s="67" t="e">
        <f t="shared" si="3"/>
        <v>#DIV/0!</v>
      </c>
      <c r="I74" s="113"/>
    </row>
    <row r="75" spans="1:9" ht="15.75">
      <c r="A75" s="76" t="s">
        <v>37</v>
      </c>
      <c r="B75" s="114"/>
      <c r="C75" s="115"/>
      <c r="D75" s="65"/>
      <c r="E75" s="116" t="e">
        <f t="shared" si="2"/>
        <v>#DIV/0!</v>
      </c>
      <c r="F75" s="64"/>
      <c r="G75" s="65"/>
      <c r="H75" s="67" t="e">
        <f t="shared" si="3"/>
        <v>#DIV/0!</v>
      </c>
      <c r="I75" s="113"/>
    </row>
    <row r="76" spans="1:9" ht="24.75">
      <c r="A76" s="117" t="s">
        <v>103</v>
      </c>
      <c r="B76" s="118" t="s">
        <v>55</v>
      </c>
      <c r="C76" s="57">
        <f>SUM(C77:C79)</f>
        <v>0</v>
      </c>
      <c r="D76" s="58">
        <f>SUM(D77:D79)</f>
        <v>0</v>
      </c>
      <c r="E76" s="60" t="e">
        <f t="shared" si="2"/>
        <v>#DIV/0!</v>
      </c>
      <c r="F76" s="57">
        <f>SUM(F77:F79)</f>
        <v>0</v>
      </c>
      <c r="G76" s="58">
        <f>SUM(G77:G79)</f>
        <v>0</v>
      </c>
      <c r="H76" s="60" t="e">
        <f t="shared" si="3"/>
        <v>#DIV/0!</v>
      </c>
      <c r="I76" s="119"/>
    </row>
    <row r="77" spans="1:9" ht="15.75">
      <c r="A77" s="117" t="s">
        <v>104</v>
      </c>
      <c r="B77" s="120"/>
      <c r="C77" s="115"/>
      <c r="D77" s="65"/>
      <c r="E77" s="116" t="e">
        <f t="shared" si="2"/>
        <v>#DIV/0!</v>
      </c>
      <c r="F77" s="64"/>
      <c r="G77" s="65"/>
      <c r="H77" s="67" t="e">
        <f t="shared" si="3"/>
        <v>#DIV/0!</v>
      </c>
      <c r="I77" s="119"/>
    </row>
    <row r="78" spans="1:9" ht="15.75">
      <c r="A78" s="117" t="s">
        <v>105</v>
      </c>
      <c r="B78" s="120"/>
      <c r="C78" s="115"/>
      <c r="D78" s="65"/>
      <c r="E78" s="116" t="e">
        <f t="shared" si="2"/>
        <v>#DIV/0!</v>
      </c>
      <c r="F78" s="64"/>
      <c r="G78" s="65"/>
      <c r="H78" s="67" t="e">
        <f t="shared" si="3"/>
        <v>#DIV/0!</v>
      </c>
      <c r="I78" s="119"/>
    </row>
    <row r="79" spans="1:9" ht="15.75">
      <c r="A79" s="117" t="s">
        <v>37</v>
      </c>
      <c r="B79" s="120"/>
      <c r="C79" s="115"/>
      <c r="D79" s="65"/>
      <c r="E79" s="116" t="e">
        <f t="shared" si="2"/>
        <v>#DIV/0!</v>
      </c>
      <c r="F79" s="64"/>
      <c r="G79" s="65"/>
      <c r="H79" s="67" t="e">
        <f t="shared" si="3"/>
        <v>#DIV/0!</v>
      </c>
      <c r="I79" s="119"/>
    </row>
    <row r="80" spans="1:9" ht="24.75">
      <c r="A80" s="76" t="s">
        <v>106</v>
      </c>
      <c r="B80" s="118" t="s">
        <v>59</v>
      </c>
      <c r="C80" s="57">
        <f>SUM(C81:C83)</f>
        <v>0</v>
      </c>
      <c r="D80" s="58">
        <f>SUM(D81:D83)</f>
        <v>0</v>
      </c>
      <c r="E80" s="60" t="e">
        <f t="shared" si="2"/>
        <v>#DIV/0!</v>
      </c>
      <c r="F80" s="57">
        <f>SUM(F81:F83)</f>
        <v>0</v>
      </c>
      <c r="G80" s="58">
        <f>SUM(G81:G83)</f>
        <v>0</v>
      </c>
      <c r="H80" s="60" t="e">
        <f t="shared" si="3"/>
        <v>#DIV/0!</v>
      </c>
      <c r="I80" s="119"/>
    </row>
    <row r="81" spans="1:9" ht="15.75">
      <c r="A81" s="76" t="s">
        <v>107</v>
      </c>
      <c r="B81" s="120"/>
      <c r="C81" s="115"/>
      <c r="D81" s="65"/>
      <c r="E81" s="116" t="e">
        <f t="shared" si="2"/>
        <v>#DIV/0!</v>
      </c>
      <c r="F81" s="64"/>
      <c r="G81" s="65"/>
      <c r="H81" s="67" t="e">
        <f t="shared" si="3"/>
        <v>#DIV/0!</v>
      </c>
      <c r="I81" s="119"/>
    </row>
    <row r="82" spans="1:9" ht="15.75">
      <c r="A82" s="76" t="s">
        <v>108</v>
      </c>
      <c r="B82" s="120"/>
      <c r="C82" s="115"/>
      <c r="D82" s="65"/>
      <c r="E82" s="116" t="e">
        <f t="shared" si="2"/>
        <v>#DIV/0!</v>
      </c>
      <c r="F82" s="64"/>
      <c r="G82" s="65"/>
      <c r="H82" s="67" t="e">
        <f t="shared" si="3"/>
        <v>#DIV/0!</v>
      </c>
      <c r="I82" s="119"/>
    </row>
    <row r="83" spans="1:9" ht="15.75">
      <c r="A83" s="76" t="s">
        <v>37</v>
      </c>
      <c r="B83" s="120"/>
      <c r="C83" s="115"/>
      <c r="D83" s="65"/>
      <c r="E83" s="116" t="e">
        <f t="shared" si="2"/>
        <v>#DIV/0!</v>
      </c>
      <c r="F83" s="64"/>
      <c r="G83" s="65"/>
      <c r="H83" s="67" t="e">
        <f t="shared" si="3"/>
        <v>#DIV/0!</v>
      </c>
      <c r="I83" s="119"/>
    </row>
    <row r="84" spans="1:9" ht="24.75">
      <c r="A84" s="76" t="s">
        <v>109</v>
      </c>
      <c r="B84" s="118" t="s">
        <v>63</v>
      </c>
      <c r="C84" s="57">
        <f>SUM(C85:C87)</f>
        <v>49.7</v>
      </c>
      <c r="D84" s="58">
        <f>SUM(D85:D87)</f>
        <v>0</v>
      </c>
      <c r="E84" s="60">
        <f t="shared" si="2"/>
        <v>0</v>
      </c>
      <c r="F84" s="57">
        <f>SUM(F85:F87)</f>
        <v>49.7</v>
      </c>
      <c r="G84" s="58">
        <f>SUM(G85:G87)</f>
        <v>0</v>
      </c>
      <c r="H84" s="60">
        <f t="shared" si="3"/>
        <v>0</v>
      </c>
      <c r="I84" s="119"/>
    </row>
    <row r="85" spans="1:9" ht="44.25">
      <c r="A85" s="121" t="s">
        <v>110</v>
      </c>
      <c r="B85" s="73" t="s">
        <v>111</v>
      </c>
      <c r="C85" s="122">
        <v>30.958</v>
      </c>
      <c r="D85" s="65"/>
      <c r="E85" s="116">
        <f t="shared" si="2"/>
        <v>0</v>
      </c>
      <c r="F85" s="122">
        <v>30.958</v>
      </c>
      <c r="G85" s="65"/>
      <c r="H85" s="67">
        <f t="shared" si="3"/>
        <v>0</v>
      </c>
      <c r="I85" s="119"/>
    </row>
    <row r="86" spans="1:9" ht="44.25">
      <c r="A86" s="121" t="s">
        <v>112</v>
      </c>
      <c r="B86" s="123" t="s">
        <v>113</v>
      </c>
      <c r="C86" s="122">
        <v>18.742</v>
      </c>
      <c r="D86" s="65"/>
      <c r="E86" s="116">
        <f t="shared" si="2"/>
        <v>0</v>
      </c>
      <c r="F86" s="122">
        <v>18.742</v>
      </c>
      <c r="G86" s="65"/>
      <c r="H86" s="67">
        <f t="shared" si="3"/>
        <v>0</v>
      </c>
      <c r="I86" s="119"/>
    </row>
    <row r="87" spans="1:9" ht="33.75">
      <c r="A87" s="121" t="s">
        <v>114</v>
      </c>
      <c r="B87" s="124" t="s">
        <v>115</v>
      </c>
      <c r="C87" s="115">
        <v>0</v>
      </c>
      <c r="D87" s="65"/>
      <c r="E87" s="116" t="e">
        <f t="shared" si="2"/>
        <v>#DIV/0!</v>
      </c>
      <c r="F87" s="64">
        <v>0</v>
      </c>
      <c r="G87" s="65"/>
      <c r="H87" s="67" t="e">
        <f t="shared" si="3"/>
        <v>#DIV/0!</v>
      </c>
      <c r="I87" s="119"/>
    </row>
    <row r="88" spans="1:9" ht="15.75">
      <c r="A88" s="76" t="s">
        <v>116</v>
      </c>
      <c r="B88" s="125" t="s">
        <v>67</v>
      </c>
      <c r="C88" s="57">
        <f>SUM(C89:C94)</f>
        <v>194.968</v>
      </c>
      <c r="D88" s="58">
        <f>SUM(D89:D94)</f>
        <v>51.3625</v>
      </c>
      <c r="E88" s="60">
        <f t="shared" si="2"/>
        <v>26.344066718641006</v>
      </c>
      <c r="F88" s="57">
        <f>SUM(F89:F94)</f>
        <v>194.968</v>
      </c>
      <c r="G88" s="58">
        <f>SUM(G89:G94)</f>
        <v>51.3625</v>
      </c>
      <c r="H88" s="60">
        <f t="shared" si="3"/>
        <v>26.344066718641006</v>
      </c>
      <c r="I88" s="119"/>
    </row>
    <row r="89" spans="1:9" ht="33.75">
      <c r="A89" s="121" t="s">
        <v>117</v>
      </c>
      <c r="B89" s="73" t="s">
        <v>118</v>
      </c>
      <c r="C89" s="75">
        <v>34.844</v>
      </c>
      <c r="D89" s="65">
        <v>29.167</v>
      </c>
      <c r="E89" s="126">
        <f t="shared" si="2"/>
        <v>83.70738147170245</v>
      </c>
      <c r="F89" s="75">
        <v>34.844</v>
      </c>
      <c r="G89" s="65">
        <v>29.167</v>
      </c>
      <c r="H89" s="67">
        <f t="shared" si="3"/>
        <v>83.70738147170245</v>
      </c>
      <c r="I89" s="119"/>
    </row>
    <row r="90" spans="1:9" ht="33.75">
      <c r="A90" s="121" t="s">
        <v>119</v>
      </c>
      <c r="B90" s="127" t="s">
        <v>120</v>
      </c>
      <c r="C90" s="75">
        <v>25.21</v>
      </c>
      <c r="D90" s="65">
        <v>22.1955</v>
      </c>
      <c r="E90" s="116">
        <f t="shared" si="2"/>
        <v>88.04244347481158</v>
      </c>
      <c r="F90" s="75">
        <v>25.21</v>
      </c>
      <c r="G90" s="65">
        <v>22.1955</v>
      </c>
      <c r="H90" s="67">
        <f t="shared" si="3"/>
        <v>88.04244347481158</v>
      </c>
      <c r="I90" s="119"/>
    </row>
    <row r="91" spans="1:9" ht="44.25">
      <c r="A91" s="121" t="s">
        <v>121</v>
      </c>
      <c r="B91" s="124" t="s">
        <v>122</v>
      </c>
      <c r="C91" s="122">
        <v>11.747</v>
      </c>
      <c r="D91" s="65"/>
      <c r="E91" s="116">
        <f t="shared" si="2"/>
        <v>0</v>
      </c>
      <c r="F91" s="122">
        <v>11.747</v>
      </c>
      <c r="G91" s="65"/>
      <c r="H91" s="67">
        <f t="shared" si="3"/>
        <v>0</v>
      </c>
      <c r="I91" s="119"/>
    </row>
    <row r="92" spans="1:9" ht="23.25">
      <c r="A92" s="121" t="s">
        <v>123</v>
      </c>
      <c r="B92" s="124" t="s">
        <v>124</v>
      </c>
      <c r="C92" s="75">
        <v>0</v>
      </c>
      <c r="D92" s="65"/>
      <c r="E92" s="116" t="e">
        <f t="shared" si="2"/>
        <v>#DIV/0!</v>
      </c>
      <c r="F92" s="75">
        <v>0</v>
      </c>
      <c r="G92" s="65"/>
      <c r="H92" s="67" t="e">
        <f t="shared" si="3"/>
        <v>#DIV/0!</v>
      </c>
      <c r="I92" s="119"/>
    </row>
    <row r="93" spans="1:9" ht="33.75">
      <c r="A93" s="121" t="s">
        <v>125</v>
      </c>
      <c r="B93" s="128" t="s">
        <v>126</v>
      </c>
      <c r="C93" s="75">
        <v>0</v>
      </c>
      <c r="D93" s="65"/>
      <c r="E93" s="116" t="e">
        <f t="shared" si="2"/>
        <v>#DIV/0!</v>
      </c>
      <c r="F93" s="75">
        <v>0</v>
      </c>
      <c r="G93" s="65"/>
      <c r="H93" s="67" t="e">
        <f t="shared" si="3"/>
        <v>#DIV/0!</v>
      </c>
      <c r="I93" s="119"/>
    </row>
    <row r="94" spans="1:9" ht="23.25">
      <c r="A94" s="121" t="s">
        <v>127</v>
      </c>
      <c r="B94" s="73" t="s">
        <v>128</v>
      </c>
      <c r="C94" s="75">
        <v>123.167</v>
      </c>
      <c r="D94" s="81"/>
      <c r="E94" s="116">
        <f t="shared" si="2"/>
        <v>0</v>
      </c>
      <c r="F94" s="75">
        <v>123.167</v>
      </c>
      <c r="G94" s="81"/>
      <c r="H94" s="83">
        <f t="shared" si="3"/>
        <v>0</v>
      </c>
      <c r="I94" s="129"/>
    </row>
    <row r="95" spans="1:9" ht="15.75">
      <c r="A95" s="130" t="s">
        <v>129</v>
      </c>
      <c r="B95" s="130"/>
      <c r="C95" s="57">
        <f>C68+C72+C76+C80+C84+C88</f>
        <v>844.668</v>
      </c>
      <c r="D95" s="58">
        <f>D68+D72+D76+D80+D84+D88</f>
        <v>51.3625</v>
      </c>
      <c r="E95" s="60">
        <f t="shared" si="2"/>
        <v>6.080791506248608</v>
      </c>
      <c r="F95" s="57">
        <f>F68+F72+F76+F80+F84+F88</f>
        <v>844.668</v>
      </c>
      <c r="G95" s="58">
        <f>G68+G72+G76+G80+G84+G88</f>
        <v>51.3625</v>
      </c>
      <c r="H95" s="60">
        <f t="shared" si="3"/>
        <v>6.080791506248608</v>
      </c>
      <c r="I95" s="131"/>
    </row>
    <row r="96" spans="1:9" ht="15.75">
      <c r="A96" s="132" t="s">
        <v>130</v>
      </c>
      <c r="B96" s="133" t="s">
        <v>81</v>
      </c>
      <c r="C96" s="89">
        <f>C97+C99+C101+C103</f>
        <v>845</v>
      </c>
      <c r="D96" s="90">
        <f>D97+D99+D101+D103</f>
        <v>51</v>
      </c>
      <c r="E96" s="134">
        <f t="shared" si="2"/>
        <v>6.035502958579881</v>
      </c>
      <c r="F96" s="89">
        <f>F97+F99+F101+F103</f>
        <v>845</v>
      </c>
      <c r="G96" s="90">
        <f>G97+G99+G101+G103</f>
        <v>51</v>
      </c>
      <c r="H96" s="60">
        <f t="shared" si="3"/>
        <v>6.035502958579881</v>
      </c>
      <c r="I96" s="61"/>
    </row>
    <row r="97" spans="1:9" ht="15.75">
      <c r="A97" s="94" t="s">
        <v>131</v>
      </c>
      <c r="B97" s="95" t="s">
        <v>82</v>
      </c>
      <c r="C97" s="64">
        <v>845</v>
      </c>
      <c r="D97" s="65">
        <v>51</v>
      </c>
      <c r="E97" s="100">
        <f t="shared" si="2"/>
        <v>6.035502958579881</v>
      </c>
      <c r="F97" s="64">
        <v>845</v>
      </c>
      <c r="G97" s="65">
        <v>51</v>
      </c>
      <c r="H97" s="100">
        <f t="shared" si="3"/>
        <v>6.035502958579881</v>
      </c>
      <c r="I97" s="68"/>
    </row>
    <row r="98" spans="1:9" ht="15.75">
      <c r="A98" s="101" t="s">
        <v>132</v>
      </c>
      <c r="B98" s="102" t="s">
        <v>84</v>
      </c>
      <c r="C98" s="64">
        <v>0</v>
      </c>
      <c r="D98" s="64">
        <v>0</v>
      </c>
      <c r="E98" s="67" t="e">
        <f t="shared" si="2"/>
        <v>#DIV/0!</v>
      </c>
      <c r="F98" s="64">
        <v>0</v>
      </c>
      <c r="G98" s="64">
        <v>0</v>
      </c>
      <c r="H98" s="67" t="e">
        <f t="shared" si="3"/>
        <v>#DIV/0!</v>
      </c>
      <c r="I98" s="68"/>
    </row>
    <row r="99" spans="1:9" ht="15.75">
      <c r="A99" s="101" t="s">
        <v>133</v>
      </c>
      <c r="B99" s="103" t="s">
        <v>85</v>
      </c>
      <c r="C99" s="64">
        <v>0</v>
      </c>
      <c r="D99" s="64">
        <v>0</v>
      </c>
      <c r="E99" s="67" t="e">
        <f t="shared" si="2"/>
        <v>#DIV/0!</v>
      </c>
      <c r="F99" s="64">
        <v>0</v>
      </c>
      <c r="G99" s="64">
        <v>0</v>
      </c>
      <c r="H99" s="67" t="e">
        <f t="shared" si="3"/>
        <v>#DIV/0!</v>
      </c>
      <c r="I99" s="68"/>
    </row>
    <row r="100" spans="1:9" ht="15.75">
      <c r="A100" s="101" t="s">
        <v>134</v>
      </c>
      <c r="B100" s="102" t="s">
        <v>84</v>
      </c>
      <c r="C100" s="64">
        <v>0</v>
      </c>
      <c r="D100" s="64">
        <v>0</v>
      </c>
      <c r="E100" s="67" t="e">
        <f t="shared" si="2"/>
        <v>#DIV/0!</v>
      </c>
      <c r="F100" s="64">
        <v>0</v>
      </c>
      <c r="G100" s="64">
        <v>0</v>
      </c>
      <c r="H100" s="67" t="e">
        <f t="shared" si="3"/>
        <v>#DIV/0!</v>
      </c>
      <c r="I100" s="68"/>
    </row>
    <row r="101" spans="1:9" ht="15.75">
      <c r="A101" s="101" t="s">
        <v>135</v>
      </c>
      <c r="B101" s="103" t="s">
        <v>88</v>
      </c>
      <c r="C101" s="64">
        <v>0</v>
      </c>
      <c r="D101" s="64">
        <v>0</v>
      </c>
      <c r="E101" s="67" t="e">
        <f t="shared" si="2"/>
        <v>#DIV/0!</v>
      </c>
      <c r="F101" s="64">
        <v>0</v>
      </c>
      <c r="G101" s="64">
        <v>0</v>
      </c>
      <c r="H101" s="67" t="e">
        <f t="shared" si="3"/>
        <v>#DIV/0!</v>
      </c>
      <c r="I101" s="68"/>
    </row>
    <row r="102" spans="1:9" ht="15.75">
      <c r="A102" s="101" t="s">
        <v>136</v>
      </c>
      <c r="B102" s="102" t="s">
        <v>84</v>
      </c>
      <c r="C102" s="64">
        <v>0</v>
      </c>
      <c r="D102" s="64">
        <v>0</v>
      </c>
      <c r="E102" s="67" t="e">
        <f t="shared" si="2"/>
        <v>#DIV/0!</v>
      </c>
      <c r="F102" s="64">
        <v>0</v>
      </c>
      <c r="G102" s="64">
        <v>0</v>
      </c>
      <c r="H102" s="67" t="e">
        <f t="shared" si="3"/>
        <v>#DIV/0!</v>
      </c>
      <c r="I102" s="68"/>
    </row>
    <row r="103" spans="1:9" ht="15.75">
      <c r="A103" s="101" t="s">
        <v>137</v>
      </c>
      <c r="B103" s="104" t="s">
        <v>91</v>
      </c>
      <c r="C103" s="64">
        <v>0</v>
      </c>
      <c r="D103" s="64">
        <v>0</v>
      </c>
      <c r="E103" s="67" t="e">
        <f t="shared" si="2"/>
        <v>#DIV/0!</v>
      </c>
      <c r="F103" s="64">
        <v>0</v>
      </c>
      <c r="G103" s="64">
        <v>0</v>
      </c>
      <c r="H103" s="67" t="e">
        <f t="shared" si="3"/>
        <v>#DIV/0!</v>
      </c>
      <c r="I103" s="68"/>
    </row>
    <row r="104" spans="1:9" ht="15.75">
      <c r="A104" s="101" t="s">
        <v>138</v>
      </c>
      <c r="B104" s="102" t="s">
        <v>84</v>
      </c>
      <c r="C104" s="135">
        <v>0</v>
      </c>
      <c r="D104" s="64">
        <v>0</v>
      </c>
      <c r="E104" s="83" t="e">
        <f t="shared" si="2"/>
        <v>#DIV/0!</v>
      </c>
      <c r="F104" s="64">
        <v>0</v>
      </c>
      <c r="G104" s="64">
        <v>0</v>
      </c>
      <c r="H104" s="83" t="e">
        <f t="shared" si="3"/>
        <v>#DIV/0!</v>
      </c>
      <c r="I104" s="84"/>
    </row>
    <row r="105" spans="1:9" s="142" customFormat="1" ht="15.75" customHeight="1">
      <c r="A105" s="136" t="s">
        <v>139</v>
      </c>
      <c r="B105" s="136"/>
      <c r="C105" s="137">
        <f>C57+C95</f>
        <v>2430.947</v>
      </c>
      <c r="D105" s="138">
        <f>D57+D95</f>
        <v>88.64162</v>
      </c>
      <c r="E105" s="139">
        <f t="shared" si="2"/>
        <v>3.6463822535003847</v>
      </c>
      <c r="F105" s="137">
        <f>F57+F95</f>
        <v>2430.947</v>
      </c>
      <c r="G105" s="138">
        <f>G57+G95</f>
        <v>88.64162</v>
      </c>
      <c r="H105" s="140">
        <f t="shared" si="3"/>
        <v>3.6463822535003847</v>
      </c>
      <c r="I105" s="141"/>
    </row>
    <row r="106" spans="1:9" ht="15.75">
      <c r="A106" s="143"/>
      <c r="B106" s="143"/>
      <c r="C106" s="143"/>
      <c r="D106" s="143"/>
      <c r="E106" s="143"/>
      <c r="F106" s="143"/>
      <c r="G106" s="143"/>
      <c r="H106" s="144"/>
      <c r="I106" s="145"/>
    </row>
    <row r="107" spans="1:9" ht="15.75">
      <c r="A107" s="143"/>
      <c r="B107" s="143" t="s">
        <v>140</v>
      </c>
      <c r="C107" s="143"/>
      <c r="D107" s="143"/>
      <c r="E107" s="143"/>
      <c r="F107" s="143"/>
      <c r="G107" s="143"/>
      <c r="H107" s="144"/>
      <c r="I107" s="145"/>
    </row>
    <row r="108" spans="1:9" ht="15.75">
      <c r="A108" s="143"/>
      <c r="B108" s="146"/>
      <c r="C108" s="143"/>
      <c r="D108" s="143"/>
      <c r="E108" s="143"/>
      <c r="F108" s="143"/>
      <c r="G108" s="143"/>
      <c r="H108" s="144"/>
      <c r="I108" s="145"/>
    </row>
    <row r="109" spans="1:9" s="153" customFormat="1" ht="15.75" customHeight="1">
      <c r="A109" s="147" t="s">
        <v>141</v>
      </c>
      <c r="B109" s="148" t="s">
        <v>142</v>
      </c>
      <c r="C109" s="149" t="s">
        <v>143</v>
      </c>
      <c r="D109" s="149"/>
      <c r="E109" s="150" t="s">
        <v>144</v>
      </c>
      <c r="F109" s="150"/>
      <c r="G109" s="151"/>
      <c r="H109" s="152"/>
      <c r="I109" s="26"/>
    </row>
    <row r="110" spans="1:9" s="153" customFormat="1" ht="24.75" customHeight="1">
      <c r="A110" s="154">
        <v>1</v>
      </c>
      <c r="B110" s="155" t="s">
        <v>145</v>
      </c>
      <c r="C110" s="156">
        <v>1929</v>
      </c>
      <c r="D110" s="156"/>
      <c r="E110" s="157">
        <v>1929</v>
      </c>
      <c r="F110" s="157"/>
      <c r="G110" s="151"/>
      <c r="H110" s="152"/>
      <c r="I110" s="26"/>
    </row>
    <row r="111" spans="1:9" ht="15.75" customHeight="1">
      <c r="A111" s="158">
        <v>2</v>
      </c>
      <c r="B111" s="159" t="s">
        <v>146</v>
      </c>
      <c r="C111" s="160">
        <v>2077.68343</v>
      </c>
      <c r="D111" s="160"/>
      <c r="E111" s="161">
        <v>2077.68343</v>
      </c>
      <c r="F111" s="161"/>
      <c r="G111" s="143"/>
      <c r="H111" s="144"/>
      <c r="I111" s="145"/>
    </row>
    <row r="112" spans="1:9" ht="15.75">
      <c r="A112" s="143"/>
      <c r="B112" s="143"/>
      <c r="C112" s="143"/>
      <c r="D112" s="143"/>
      <c r="E112" s="143"/>
      <c r="F112" s="143"/>
      <c r="G112" s="143"/>
      <c r="H112" s="144"/>
      <c r="I112" s="145"/>
    </row>
    <row r="113" spans="1:9" ht="15.75" customHeight="1">
      <c r="A113" s="162"/>
      <c r="B113" s="162"/>
      <c r="C113" s="162"/>
      <c r="D113" s="162"/>
      <c r="E113" s="163" t="s">
        <v>147</v>
      </c>
      <c r="F113" s="163"/>
      <c r="G113" s="163"/>
      <c r="H113" s="162"/>
      <c r="I113" s="162"/>
    </row>
    <row r="114" spans="1:13" s="166" customFormat="1" ht="16.5" customHeight="1">
      <c r="A114" s="162"/>
      <c r="B114" s="164" t="s">
        <v>148</v>
      </c>
      <c r="C114" s="165"/>
      <c r="D114" s="165"/>
      <c r="E114" s="164" t="s">
        <v>149</v>
      </c>
      <c r="F114" s="164"/>
      <c r="G114" s="164"/>
      <c r="H114" s="162"/>
      <c r="I114" s="162"/>
      <c r="J114"/>
      <c r="K114"/>
      <c r="L114"/>
      <c r="M114"/>
    </row>
    <row r="115" spans="1:13" s="166" customFormat="1" ht="15.75" customHeight="1">
      <c r="A115" s="162"/>
      <c r="B115" s="167"/>
      <c r="C115" s="168"/>
      <c r="D115" s="168"/>
      <c r="E115" s="163" t="s">
        <v>150</v>
      </c>
      <c r="F115" s="163"/>
      <c r="G115" s="163"/>
      <c r="H115" s="162"/>
      <c r="I115" s="162"/>
      <c r="J115"/>
      <c r="K115"/>
      <c r="L115"/>
      <c r="M115"/>
    </row>
    <row r="116" spans="1:13" s="166" customFormat="1" ht="15.75" customHeight="1">
      <c r="A116" s="162"/>
      <c r="B116" s="169" t="s">
        <v>151</v>
      </c>
      <c r="C116" s="169"/>
      <c r="D116" s="169"/>
      <c r="E116" s="169" t="s">
        <v>149</v>
      </c>
      <c r="F116" s="169"/>
      <c r="G116" s="169"/>
      <c r="H116" s="162"/>
      <c r="I116" s="162"/>
      <c r="J116"/>
      <c r="K116"/>
      <c r="L116"/>
      <c r="M116"/>
    </row>
    <row r="117" spans="1:13" s="166" customFormat="1" ht="15.75" customHeight="1">
      <c r="A117" s="162"/>
      <c r="B117" s="163"/>
      <c r="C117" s="162"/>
      <c r="D117" s="162"/>
      <c r="E117" s="163" t="s">
        <v>152</v>
      </c>
      <c r="F117" s="163"/>
      <c r="G117" s="163"/>
      <c r="H117" s="162"/>
      <c r="I117" s="162"/>
      <c r="J117"/>
      <c r="K117"/>
      <c r="L117"/>
      <c r="M117"/>
    </row>
    <row r="118" spans="1:13" s="166" customFormat="1" ht="15.75" customHeight="1">
      <c r="A118" s="162"/>
      <c r="B118" s="169" t="s">
        <v>153</v>
      </c>
      <c r="C118" s="162"/>
      <c r="D118" s="162"/>
      <c r="E118" s="164" t="s">
        <v>149</v>
      </c>
      <c r="F118" s="164"/>
      <c r="G118" s="164"/>
      <c r="H118" s="162"/>
      <c r="I118" s="162"/>
      <c r="J118"/>
      <c r="K118"/>
      <c r="L118"/>
      <c r="M118"/>
    </row>
    <row r="119" spans="1:13" s="166" customFormat="1" ht="15.75">
      <c r="A119" s="162"/>
      <c r="B119" s="170"/>
      <c r="C119" s="170"/>
      <c r="D119" s="170"/>
      <c r="E119" s="170"/>
      <c r="F119" s="170"/>
      <c r="G119" s="170"/>
      <c r="H119" s="162"/>
      <c r="I119" s="162"/>
      <c r="J119"/>
      <c r="K119"/>
      <c r="L119"/>
      <c r="M119"/>
    </row>
    <row r="120" spans="1:13" s="166" customFormat="1" ht="15.75" customHeight="1">
      <c r="A120" s="162"/>
      <c r="B120" s="171" t="s">
        <v>154</v>
      </c>
      <c r="C120" s="171"/>
      <c r="D120" s="171"/>
      <c r="E120" s="171" t="s">
        <v>155</v>
      </c>
      <c r="F120" s="171"/>
      <c r="G120" s="171"/>
      <c r="H120" s="162"/>
      <c r="I120" s="162"/>
      <c r="K120"/>
      <c r="L120"/>
      <c r="M120"/>
    </row>
    <row r="121" spans="1:13" s="166" customFormat="1" ht="15.75">
      <c r="A121" s="172"/>
      <c r="B121" s="172"/>
      <c r="C121" s="172"/>
      <c r="D121" s="172"/>
      <c r="E121" s="172"/>
      <c r="F121" s="172"/>
      <c r="G121" s="172"/>
      <c r="H121" s="172"/>
      <c r="I121" s="172"/>
      <c r="J121" s="173"/>
      <c r="K121"/>
      <c r="L121"/>
      <c r="M121"/>
    </row>
    <row r="122" spans="1:13" s="166" customFormat="1" ht="15.75">
      <c r="A122" s="143"/>
      <c r="B122" s="143"/>
      <c r="C122" s="143"/>
      <c r="D122" s="143"/>
      <c r="E122" s="143"/>
      <c r="F122" s="144"/>
      <c r="G122" s="145"/>
      <c r="K122"/>
      <c r="L122"/>
      <c r="M122"/>
    </row>
    <row r="123" ht="15.75">
      <c r="N123" s="166"/>
    </row>
  </sheetData>
  <sheetProtection selectLockedCells="1" selectUnlockedCells="1"/>
  <mergeCells count="45">
    <mergeCell ref="F1:I1"/>
    <mergeCell ref="F2:I2"/>
    <mergeCell ref="F3:I3"/>
    <mergeCell ref="A4:I4"/>
    <mergeCell ref="A5:I5"/>
    <mergeCell ref="C6:D6"/>
    <mergeCell ref="C7:D7"/>
    <mergeCell ref="A8:C8"/>
    <mergeCell ref="D8:E8"/>
    <mergeCell ref="G8:I8"/>
    <mergeCell ref="A9:C10"/>
    <mergeCell ref="D9:E10"/>
    <mergeCell ref="G9:I10"/>
    <mergeCell ref="A11:I11"/>
    <mergeCell ref="A12:B12"/>
    <mergeCell ref="C12:I12"/>
    <mergeCell ref="C13:I13"/>
    <mergeCell ref="C14:I14"/>
    <mergeCell ref="C15:I15"/>
    <mergeCell ref="C16:I16"/>
    <mergeCell ref="A18:A19"/>
    <mergeCell ref="B18:B19"/>
    <mergeCell ref="C18:E18"/>
    <mergeCell ref="F18:H18"/>
    <mergeCell ref="I18:I19"/>
    <mergeCell ref="B21:I21"/>
    <mergeCell ref="A57:B57"/>
    <mergeCell ref="B67:H67"/>
    <mergeCell ref="A95:B95"/>
    <mergeCell ref="A105:B105"/>
    <mergeCell ref="C109:D109"/>
    <mergeCell ref="E109:F109"/>
    <mergeCell ref="C110:D110"/>
    <mergeCell ref="E110:F110"/>
    <mergeCell ref="C111:D111"/>
    <mergeCell ref="E111:F111"/>
    <mergeCell ref="E113:G113"/>
    <mergeCell ref="C114:D114"/>
    <mergeCell ref="E114:G114"/>
    <mergeCell ref="C115:D115"/>
    <mergeCell ref="E115:G115"/>
    <mergeCell ref="E116:G116"/>
    <mergeCell ref="E117:G117"/>
    <mergeCell ref="E118:G118"/>
    <mergeCell ref="E120:G120"/>
  </mergeCells>
  <conditionalFormatting sqref="E22:E66 E68:E105 H22:H66 H68:H105">
    <cfRule type="expression" priority="1" dxfId="0" stopIfTrue="1">
      <formula>ISERROR(E22)</formula>
    </cfRule>
  </conditionalFormatting>
  <hyperlinks>
    <hyperlink ref="E120" r:id="rId1" display="електронна пошта: chornomorskvodokanal@gmail.com"/>
  </hyperlinks>
  <printOptions/>
  <pageMargins left="0.31527777777777777" right="0.11805555555555555" top="0.7083333333333333" bottom="0.39375" header="0.4722222222222222" footer="0.2361111111111111"/>
  <pageSetup horizontalDpi="300" verticalDpi="300" orientation="landscape" paperSize="9" scale="66"/>
  <headerFooter alignWithMargins="0">
    <oddHeader>&amp;C&amp;"Times New Roman,Обычный"&amp;8 2&amp;R&amp;"Times New Roman,Обычный"&amp;8Продовження додатка 10</oddHeader>
    <oddFooter>&amp;R&amp;"Times New Roman,Обычный"&amp;8&amp;P/&amp;N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showGridLines="0" workbookViewId="0" topLeftCell="A1">
      <selection activeCell="A13" sqref="A13"/>
    </sheetView>
  </sheetViews>
  <sheetFormatPr defaultColWidth="9.140625" defaultRowHeight="15"/>
  <cols>
    <col min="1" max="16384" width="9.140625" style="174" customWidth="1"/>
  </cols>
  <sheetData>
    <row r="2" ht="12.75">
      <c r="B2" s="175" t="s">
        <v>156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2021-04-29T13:25:04Z</cp:lastPrinted>
  <dcterms:created xsi:type="dcterms:W3CDTF">2006-09-16T00:00:00Z</dcterms:created>
  <dcterms:modified xsi:type="dcterms:W3CDTF">2021-07-30T11:39:50Z</dcterms:modified>
  <cp:category/>
  <cp:version/>
  <cp:contentType/>
  <cp:contentStatus/>
  <cp:revision>5</cp:revision>
</cp:coreProperties>
</file>