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9" activeTab="0"/>
  </bookViews>
  <sheets>
    <sheet name="5" sheetId="1" r:id="rId1"/>
  </sheets>
  <definedNames>
    <definedName name="Excel_BuiltIn_Print_Area" localSheetId="0">'5'!$A$1:$X$129</definedName>
  </definedNames>
  <calcPr fullCalcOnLoad="1"/>
</workbook>
</file>

<file path=xl/sharedStrings.xml><?xml version="1.0" encoding="utf-8"?>
<sst xmlns="http://schemas.openxmlformats.org/spreadsheetml/2006/main" count="434" uniqueCount="188">
  <si>
    <t>Додаток  5                                                                                               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</si>
  <si>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>ПОГОДЖЕНО</t>
  </si>
  <si>
    <t xml:space="preserve">ЗАТВЕРДЖЕНО                         </t>
  </si>
  <si>
    <r>
      <t xml:space="preserve">рішенням </t>
    </r>
    <r>
      <rPr>
        <b/>
        <u val="single"/>
        <sz val="10"/>
        <color indexed="8"/>
        <rFont val="Times New Roman"/>
        <family val="1"/>
      </rPr>
      <t>Чорноморської міської ради Одеської області</t>
    </r>
  </si>
  <si>
    <t>Директор КП «Чорноморськводоканал»</t>
  </si>
  <si>
    <t xml:space="preserve">          (найменування органу місцевого самоврядування)</t>
  </si>
  <si>
    <t>(посадова особа ліцензіата)</t>
  </si>
  <si>
    <t>Від___________2019 року № ____________</t>
  </si>
  <si>
    <t>В.Г. Бондаренко</t>
  </si>
  <si>
    <t>М.П.</t>
  </si>
  <si>
    <t>(підпис)</t>
  </si>
  <si>
    <t>(П.І.Б.)</t>
  </si>
  <si>
    <t>"____"_______________ 2019 року</t>
  </si>
  <si>
    <t xml:space="preserve">ФІНАНСОВИЙ ПЛАН  </t>
  </si>
  <si>
    <t>використання коштів для  виконання  інвестиційної програми та  їх врахування у структурі тарифів на 12 місяців</t>
  </si>
  <si>
    <t>КП «Чорноморськводоканал»</t>
  </si>
  <si>
    <t xml:space="preserve">(найменування ліцензіата) </t>
  </si>
  <si>
    <t>№ з/п</t>
  </si>
  <si>
    <t>Найменування заходів (пооб'єктно)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</si>
  <si>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</si>
  <si>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тис. грн. (без ПДВ)</t>
  </si>
  <si>
    <t xml:space="preserve"> Сума позичкових коштів та відсотків за їх  використання, що підлягає поверненню у планованому періоді,            тис. грн.              (без ПДВ)</t>
  </si>
  <si>
    <t xml:space="preserve"> Сума інших залучених коштів, що підлягає поверненню у планованому періоді,          тис. грн.          (без ПДВ)</t>
  </si>
  <si>
    <t>Кошти, що враховуються    у структурі тарифів           гр.5 + гр.6. +      гр. 11 + гр. 12      тис. грн.           (без ПДВ)</t>
  </si>
  <si>
    <t xml:space="preserve"> За способом виконання,                 тис. грн. (без ПДВ)</t>
  </si>
  <si>
    <t>Графік здійснення заходів та використання коштів на планований період,                     тис. грн. (без ПДВ)</t>
  </si>
  <si>
    <t>Строк окупності (місяців)*</t>
  </si>
  <si>
    <t>№ аркуша обґрунтовуючих матеріалів</t>
  </si>
  <si>
    <t>Економія паливно-енергетичних ресурсів            (кВт/год/рік)</t>
  </si>
  <si>
    <t>Економія фонду заробітної плати,                     (тис. грн./рік)</t>
  </si>
  <si>
    <t>Економічний ефект (тис. грн. )**</t>
  </si>
  <si>
    <t xml:space="preserve">загальна сума </t>
  </si>
  <si>
    <t>з урахуванням:</t>
  </si>
  <si>
    <t>госпо-          дарський  (вартість    матеріальних ресурсів)</t>
  </si>
  <si>
    <t>підряд- ний</t>
  </si>
  <si>
    <t>І кв.</t>
  </si>
  <si>
    <t>ІІ кв.</t>
  </si>
  <si>
    <t>ІІІ кв.</t>
  </si>
  <si>
    <t>ІV кв.</t>
  </si>
  <si>
    <t>аморти-   заційні відраху-   вання</t>
  </si>
  <si>
    <t>виробничі інвестиції з прибутку</t>
  </si>
  <si>
    <t>отримані у плановому періоді позичкові кошти фінансових установ, що підлягають поверненню</t>
  </si>
  <si>
    <t>отримані у планованому періоді бюджетні кошти, що не підлягають поверненню</t>
  </si>
  <si>
    <t xml:space="preserve"> інші залучені кошти, отримані у планованому  періоді, з них:</t>
  </si>
  <si>
    <t>що підлягають поверненню</t>
  </si>
  <si>
    <t>що не підлягають поверненню</t>
  </si>
  <si>
    <t>І</t>
  </si>
  <si>
    <t>ВОДОПОСТАЧАННЯ</t>
  </si>
  <si>
    <t xml:space="preserve"> 1.1</t>
  </si>
  <si>
    <r>
      <t xml:space="preserve"> Будівництво, реконструкція та модернізація об</t>
    </r>
    <r>
      <rPr>
        <b/>
        <sz val="10"/>
        <rFont val="Calibri"/>
        <family val="2"/>
      </rPr>
      <t>’</t>
    </r>
    <r>
      <rPr>
        <b/>
        <sz val="10"/>
        <rFont val="Times New Roman"/>
        <family val="1"/>
      </rPr>
      <t>єктів водопостачання (звільняється від оподаткування згідно з пунктом 154.9 статті 154 Податкового кодексу України), з урахуванням:</t>
    </r>
  </si>
  <si>
    <t xml:space="preserve">  1.1.1</t>
  </si>
  <si>
    <t>Заходи зі зниження питомих витрат, а також втрат ресурсів, з них:</t>
  </si>
  <si>
    <t>х</t>
  </si>
  <si>
    <t>х </t>
  </si>
  <si>
    <t>Усього за підпунктом 1.1.1</t>
  </si>
  <si>
    <t xml:space="preserve">  1.1.2</t>
  </si>
  <si>
    <t>Заходи щодо забезпечення технологічного та/або комерційного обліку ресурсів, з них:</t>
  </si>
  <si>
    <t>Усього за підпунктом 1.1.2</t>
  </si>
  <si>
    <t>1.1.3.</t>
  </si>
  <si>
    <t>Заходи щодо зменшення обсягу витрат води на технологічні потреби, з них:</t>
  </si>
  <si>
    <t>Усього за підпунктом 1.1.3</t>
  </si>
  <si>
    <t>1.1.4</t>
  </si>
  <si>
    <t>Заходи щодо підвищення якості послуг з централізованого водопостачання, з них:</t>
  </si>
  <si>
    <t>Усього за підпунктом 1.1.4</t>
  </si>
  <si>
    <t>1.1.5</t>
  </si>
  <si>
    <t>Заходи щодо підвищення екологічної безпеки та охорони навколишнього середовища, з них:</t>
  </si>
  <si>
    <t>Усього за підпунктом 1.1.5</t>
  </si>
  <si>
    <t xml:space="preserve">  1.1.6</t>
  </si>
  <si>
    <t>Інші заходи, з них:</t>
  </si>
  <si>
    <t>Усього за підпунктом 1.1.6</t>
  </si>
  <si>
    <t>Усього за пунктом1.1</t>
  </si>
  <si>
    <t xml:space="preserve">  1.2.</t>
  </si>
  <si>
    <t xml:space="preserve">Інші заходи (не звільняється від оподаткування згідно з пунктом 154.9 статті 154 Податкового кодексу України), з них: </t>
  </si>
  <si>
    <t>1.2.1.</t>
  </si>
  <si>
    <t>1.2.1.1</t>
  </si>
  <si>
    <t>Придбання засувки Д=600 мм з електроприводом для заміни на перетинці, яка з`єднує трубу 1200 мм та трубу 700 мм</t>
  </si>
  <si>
    <t>1 шт</t>
  </si>
  <si>
    <t>1.2.1.2</t>
  </si>
  <si>
    <t>Придбання засувки Д=400 мм для заміни на розі вул. Парусна та пр-т Миру</t>
  </si>
  <si>
    <t>1.2.1.3</t>
  </si>
  <si>
    <t>Придбання засувки Д=300 мм для заміни на розі вул. Парусна та вул. Паркова</t>
  </si>
  <si>
    <t>1.2.1.4</t>
  </si>
  <si>
    <t>Реконструкція насосної станції за  адресою: м. Чорноморськ, вул. 1 Травня, 18-В</t>
  </si>
  <si>
    <t>1 насосна</t>
  </si>
  <si>
    <t>Усього за підпунктом 1.2.1</t>
  </si>
  <si>
    <t>1.2.2</t>
  </si>
  <si>
    <t>1.2.2.1</t>
  </si>
  <si>
    <t>Усього за підпунктом 1.2.2</t>
  </si>
  <si>
    <t>1.2.3</t>
  </si>
  <si>
    <t>Усього за підпунктом 1.2.3</t>
  </si>
  <si>
    <t>1.2.4</t>
  </si>
  <si>
    <t>1.2.4.1</t>
  </si>
  <si>
    <t>Придбання системи автоматичного контролю якості питної води по діоксиду хлору kuntz</t>
  </si>
  <si>
    <t>1.2.4.2</t>
  </si>
  <si>
    <t xml:space="preserve">Придбання додаткового консольного насосу NL80 / 315-15-4-12 на НС РЧВ 10000 м3 за адресою Одеська обл., Овідіопольський р-н, с. Молодіжне, вул. Санжійська дорога, 3Б </t>
  </si>
  <si>
    <t>Усього за підпунктом 1.2.4</t>
  </si>
  <si>
    <t>1.2.5</t>
  </si>
  <si>
    <t>Заходи щодо провадження та розвитку інформаційних технологій, з них:</t>
  </si>
  <si>
    <t>Усього за підпунктом 1.2.5</t>
  </si>
  <si>
    <t>1.2.6</t>
  </si>
  <si>
    <t>Заходи щодо модернізації та закупівлі транспортних засобів спеціального та спеціалізованого призначення, з них:</t>
  </si>
  <si>
    <t>Усього за підпунктом 1.2.6</t>
  </si>
  <si>
    <t>1.2.7</t>
  </si>
  <si>
    <t>Усього за підпунктом 1.2.7</t>
  </si>
  <si>
    <t>1.2.8</t>
  </si>
  <si>
    <t>1.2.8.1</t>
  </si>
  <si>
    <t>Придбання гідравлічної маслостанції Validus в комплекті з інструментом який до неї підключається: відбійні молотки легкі — 2 шт; дискова пилка — 1 шт; гідравлічна погружна помпа — 1 шт</t>
  </si>
  <si>
    <t>1 к-т</t>
  </si>
  <si>
    <t>1.2.8.2</t>
  </si>
  <si>
    <t>Придбання будівлі побутового корпусу на вул. Транспортна в м. Чорноморську</t>
  </si>
  <si>
    <t>1 будівля</t>
  </si>
  <si>
    <t>1.2.8.3</t>
  </si>
  <si>
    <t>Придбання комплекту обладнання з пошуку трас: трубопроводів із металевих труб, кабельних ліній</t>
  </si>
  <si>
    <t>1.2.8.4</t>
  </si>
  <si>
    <t>Улаштування евакуаційної драбини будівлі КП «Чорноморськводоканал» за адресою пр-т Миру, 41а</t>
  </si>
  <si>
    <t>1.2.8.5</t>
  </si>
  <si>
    <t>Реконструкція водопроводу з заміною труб по вул. Корабельна</t>
  </si>
  <si>
    <t>1 проект</t>
  </si>
  <si>
    <t>1.2.8.6</t>
  </si>
  <si>
    <t>Реконструкція напірного водопроводу від ПНС по вул.Олександрійська, 20-Б до вул. Олександрійської, 16</t>
  </si>
  <si>
    <t>1.2.8.7</t>
  </si>
  <si>
    <t>Реконструкція перетинки №6  Д 500 мм між водогонами Д 1000мм и 700мм з улаштуванням 1 засувки Д 500 мм и заміною засувки Д 1000 мм</t>
  </si>
  <si>
    <t>1.2.8.8</t>
  </si>
  <si>
    <t>Реконструкція водопроводу за адресою: Одеська обл.,м. Чорноморськ, смт. Олександрівка, вул. Успішна</t>
  </si>
  <si>
    <t>1.2.8.9</t>
  </si>
  <si>
    <t>Реконструкція водопроводу за адресою: Одеська обл.,м. Чорноморськ, смт. Олександрівка, вул. Горбунова</t>
  </si>
  <si>
    <t>1.2.8.10</t>
  </si>
  <si>
    <t>Реконструкція водопроводу за адресою: Одеська обл.,м. Чорноморськ, смт. Олександрівка, вул. Горіхова</t>
  </si>
  <si>
    <t>1.2.8.11</t>
  </si>
  <si>
    <t>Вибір джерела постачання питної води для м. Чорноморська. Перехід на власне джерело водопостачання</t>
  </si>
  <si>
    <t>Усього за підпунктом 1.2.8</t>
  </si>
  <si>
    <t>Усього за пунктом 1.2</t>
  </si>
  <si>
    <t>Усього за розділом І</t>
  </si>
  <si>
    <t>ІІ</t>
  </si>
  <si>
    <t>ВОДОВІДВЕДЕННЯ</t>
  </si>
  <si>
    <t xml:space="preserve">  2.1.</t>
  </si>
  <si>
    <r>
      <t xml:space="preserve"> Будівництво, реконструкція та модернізація об</t>
    </r>
    <r>
      <rPr>
        <b/>
        <sz val="10"/>
        <rFont val="Calibri"/>
        <family val="2"/>
      </rPr>
      <t>’</t>
    </r>
    <r>
      <rPr>
        <b/>
        <sz val="10"/>
        <rFont val="Times New Roman"/>
        <family val="1"/>
      </rPr>
      <t>єктів водовідведення (звільняється від оподаткування згідно з пунктом 154.9 статті 154 Податкового кодексу України), з урахуванням:</t>
    </r>
  </si>
  <si>
    <t xml:space="preserve">  2.1.1</t>
  </si>
  <si>
    <t>Заходи зі зниження питомих витрат,  а також втрат ресурсів, з них:</t>
  </si>
  <si>
    <t>Усього за підпунктом 2.1.1</t>
  </si>
  <si>
    <t xml:space="preserve">  2.1.2</t>
  </si>
  <si>
    <t xml:space="preserve"> Усього за підпунктом  2.1.2</t>
  </si>
  <si>
    <t>2.1.3</t>
  </si>
  <si>
    <t>Усього за підпунктом  2.1.3</t>
  </si>
  <si>
    <t>2.1.4</t>
  </si>
  <si>
    <t>Усього за підпунктом 2.1.4</t>
  </si>
  <si>
    <t>Усього за пунктом 2.1</t>
  </si>
  <si>
    <t>2.2.</t>
  </si>
  <si>
    <t xml:space="preserve"> Інші заходи (не  звільняється від оподаткування згідно з пунктом 154.9 статті 154 Податкового кодексу України), з них:</t>
  </si>
  <si>
    <t>2.2.1.</t>
  </si>
  <si>
    <t>Усього за підпунктом 2.2.1</t>
  </si>
  <si>
    <t>2.2.2</t>
  </si>
  <si>
    <t>2.2.2.1</t>
  </si>
  <si>
    <t>Усього за підпунктом  2.2.2</t>
  </si>
  <si>
    <t xml:space="preserve">  2.2.3</t>
  </si>
  <si>
    <t xml:space="preserve"> Усього за підпунктом 2.2.3</t>
  </si>
  <si>
    <t>2.2.4</t>
  </si>
  <si>
    <t>Усього за підпунктом  2.2.4</t>
  </si>
  <si>
    <t>2.2.5</t>
  </si>
  <si>
    <t>2.2.5.1</t>
  </si>
  <si>
    <t>Реконструкція будівлі приймальної камери решіток-дробарок на КОС м.Чорноморська (в тому числі проектні роботи)</t>
  </si>
  <si>
    <t>1шт</t>
  </si>
  <si>
    <t>2.2.5.2</t>
  </si>
  <si>
    <r>
      <t>Будівництво ПЛ-10 кВ «Маяк» для електропостачання КОС</t>
    </r>
    <r>
      <rPr>
        <b/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(в тому числі проектні роботи)</t>
    </r>
  </si>
  <si>
    <t>Усього за підпунктом  2.2.5</t>
  </si>
  <si>
    <t>2.2.6</t>
  </si>
  <si>
    <t>2.2.6.1</t>
  </si>
  <si>
    <t>Придбання дизельгенератору 320 кВт на КОС</t>
  </si>
  <si>
    <t>2.2.6.2</t>
  </si>
  <si>
    <t>2.2.6.3</t>
  </si>
  <si>
    <t>Улаштування пожежної сигналізації будівлі КП «Чорноморськводоканал» за  адресою пр-т Миру, 41а</t>
  </si>
  <si>
    <t>2.2.6.4</t>
  </si>
  <si>
    <t>Капітальний ремонт колектору Д800мм в м Чорноморську</t>
  </si>
  <si>
    <t>2.2.6.5</t>
  </si>
  <si>
    <t>Технічне переоснащення системи опалення АБК КОС м Чорноморська з використанням теплових насосів (в тому числі проектні роботи)</t>
  </si>
  <si>
    <t>Усього за підпунктом 2.2.6</t>
  </si>
  <si>
    <t>Усього за пунктом 2.2</t>
  </si>
  <si>
    <t>Усього за розділом ІІ</t>
  </si>
  <si>
    <t>Усього за інвестиційною програмою</t>
  </si>
  <si>
    <t>Примітки:</t>
  </si>
  <si>
    <t>* Суми витрат по заходах та економічний ефект від їх впровадження  при розрахунку строку окупності враховувати без ПДВ.</t>
  </si>
  <si>
    <t>** Складові розрахунку економічного ефекту від впровадження  заходів враховувати без ПДВ.</t>
  </si>
  <si>
    <t>х - ліцензіатом не заповнюється.</t>
  </si>
  <si>
    <t>Начальник ВПР</t>
  </si>
  <si>
    <t>Скидан Т.В.</t>
  </si>
  <si>
    <t>(посада відповідального виконавця)</t>
  </si>
  <si>
    <t xml:space="preserve">                 (підпис)</t>
  </si>
  <si>
    <r>
      <t xml:space="preserve">       (прізвище, ім</t>
    </r>
    <r>
      <rPr>
        <sz val="8"/>
        <rFont val="Calibri"/>
        <family val="2"/>
      </rPr>
      <t>’</t>
    </r>
    <r>
      <rPr>
        <sz val="8"/>
        <rFont val="Times New Roman"/>
        <family val="1"/>
      </rPr>
      <t>я, по батькові)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</si>
</sst>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&quot;р.&quot;_-;\-* #,##0.00&quot;р.&quot;_-;_-* \-??&quot;р.&quot;_-;_-@_-"/>
    <numFmt numFmtId="166" formatCode="#,##0"/>
    <numFmt numFmtId="167" formatCode="@"/>
    <numFmt numFmtId="168" formatCode="0.00"/>
    <numFmt numFmtId="169" formatCode="0"/>
    <numFmt numFmtId="170" formatCode="0.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2"/>
      <name val="Times New Roman"/>
      <family val="1"/>
    </font>
    <font>
      <sz val="8"/>
      <color indexed="8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59"/>
      <name val="Times New Roman"/>
      <family val="1"/>
    </font>
    <font>
      <b/>
      <i/>
      <sz val="11"/>
      <color indexed="8"/>
      <name val="Times New Roman"/>
      <family val="1"/>
    </font>
    <font>
      <sz val="8"/>
      <name val="Calibri"/>
      <family val="2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0" fillId="0" borderId="0">
      <alignment/>
      <protection/>
    </xf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  <xf numFmtId="164" fontId="2" fillId="0" borderId="0">
      <alignment/>
      <protection/>
    </xf>
  </cellStyleXfs>
  <cellXfs count="189">
    <xf numFmtId="164" fontId="0" fillId="0" borderId="0" xfId="0" applyAlignment="1">
      <alignment/>
    </xf>
    <xf numFmtId="164" fontId="19" fillId="0" borderId="0" xfId="0" applyFont="1" applyFill="1" applyAlignment="1">
      <alignment horizontal="center" vertical="center"/>
    </xf>
    <xf numFmtId="164" fontId="19" fillId="0" borderId="0" xfId="0" applyFont="1" applyFill="1" applyAlignment="1">
      <alignment horizontal="center"/>
    </xf>
    <xf numFmtId="164" fontId="19" fillId="0" borderId="0" xfId="0" applyFont="1" applyFill="1" applyAlignment="1">
      <alignment/>
    </xf>
    <xf numFmtId="164" fontId="19" fillId="0" borderId="0" xfId="0" applyFont="1" applyFill="1" applyBorder="1" applyAlignment="1">
      <alignment/>
    </xf>
    <xf numFmtId="164" fontId="0" fillId="0" borderId="0" xfId="0" applyFill="1" applyAlignment="1">
      <alignment wrapText="1"/>
    </xf>
    <xf numFmtId="164" fontId="20" fillId="0" borderId="0" xfId="0" applyFont="1" applyFill="1" applyBorder="1" applyAlignment="1">
      <alignment horizontal="left" vertical="center" wrapText="1"/>
    </xf>
    <xf numFmtId="164" fontId="21" fillId="0" borderId="0" xfId="63" applyFont="1" applyBorder="1" applyAlignment="1">
      <alignment horizontal="center"/>
      <protection/>
    </xf>
    <xf numFmtId="164" fontId="21" fillId="0" borderId="0" xfId="0" applyFont="1" applyFill="1" applyBorder="1" applyAlignment="1">
      <alignment horizontal="center" vertical="top" wrapText="1"/>
    </xf>
    <xf numFmtId="164" fontId="22" fillId="0" borderId="0" xfId="0" applyFont="1" applyFill="1" applyAlignment="1">
      <alignment vertical="top" wrapText="1"/>
    </xf>
    <xf numFmtId="164" fontId="23" fillId="0" borderId="0" xfId="0" applyFont="1" applyFill="1" applyAlignment="1">
      <alignment horizontal="left" vertical="center" wrapText="1"/>
    </xf>
    <xf numFmtId="164" fontId="24" fillId="0" borderId="0" xfId="0" applyFont="1" applyFill="1" applyAlignment="1">
      <alignment horizontal="left" vertical="center" wrapText="1"/>
    </xf>
    <xf numFmtId="164" fontId="25" fillId="0" borderId="0" xfId="0" applyFont="1" applyFill="1" applyBorder="1" applyAlignment="1">
      <alignment horizontal="left" vertical="center" wrapText="1"/>
    </xf>
    <xf numFmtId="164" fontId="27" fillId="0" borderId="0" xfId="0" applyFont="1" applyFill="1" applyBorder="1" applyAlignment="1">
      <alignment horizontal="left"/>
    </xf>
    <xf numFmtId="164" fontId="28" fillId="0" borderId="0" xfId="0" applyFont="1" applyFill="1" applyBorder="1" applyAlignment="1">
      <alignment horizontal="left" vertical="top"/>
    </xf>
    <xf numFmtId="164" fontId="28" fillId="0" borderId="0" xfId="0" applyFont="1" applyFill="1" applyBorder="1" applyAlignment="1">
      <alignment horizontal="center" vertical="top"/>
    </xf>
    <xf numFmtId="164" fontId="25" fillId="0" borderId="0" xfId="0" applyFont="1" applyFill="1" applyBorder="1" applyAlignment="1">
      <alignment horizontal="left" vertical="center"/>
    </xf>
    <xf numFmtId="164" fontId="19" fillId="0" borderId="10" xfId="0" applyFont="1" applyFill="1" applyBorder="1" applyAlignment="1">
      <alignment/>
    </xf>
    <xf numFmtId="164" fontId="29" fillId="0" borderId="0" xfId="0" applyFont="1" applyFill="1" applyAlignment="1">
      <alignment horizontal="left"/>
    </xf>
    <xf numFmtId="164" fontId="21" fillId="0" borderId="0" xfId="63" applyFont="1" applyAlignment="1">
      <alignment horizontal="left"/>
      <protection/>
    </xf>
    <xf numFmtId="164" fontId="30" fillId="0" borderId="0" xfId="63" applyFont="1" applyBorder="1" applyAlignment="1">
      <alignment horizontal="center"/>
      <protection/>
    </xf>
    <xf numFmtId="164" fontId="22" fillId="0" borderId="0" xfId="63" applyFont="1" applyBorder="1" applyAlignment="1">
      <alignment horizontal="left"/>
      <protection/>
    </xf>
    <xf numFmtId="164" fontId="22" fillId="0" borderId="0" xfId="0" applyFont="1" applyFill="1" applyAlignment="1">
      <alignment horizontal="left"/>
    </xf>
    <xf numFmtId="164" fontId="2" fillId="0" borderId="0" xfId="63">
      <alignment/>
      <protection/>
    </xf>
    <xf numFmtId="164" fontId="31" fillId="0" borderId="0" xfId="0" applyFont="1" applyFill="1" applyBorder="1" applyAlignment="1">
      <alignment horizontal="center"/>
    </xf>
    <xf numFmtId="164" fontId="32" fillId="0" borderId="0" xfId="0" applyFont="1" applyFill="1" applyAlignment="1">
      <alignment horizontal="center"/>
    </xf>
    <xf numFmtId="164" fontId="33" fillId="0" borderId="0" xfId="0" applyFont="1" applyFill="1" applyBorder="1" applyAlignment="1">
      <alignment horizontal="center"/>
    </xf>
    <xf numFmtId="164" fontId="21" fillId="0" borderId="11" xfId="0" applyFont="1" applyFill="1" applyBorder="1" applyAlignment="1">
      <alignment horizontal="center" vertical="top" wrapText="1"/>
    </xf>
    <xf numFmtId="164" fontId="19" fillId="0" borderId="12" xfId="0" applyFont="1" applyFill="1" applyBorder="1" applyAlignment="1">
      <alignment horizontal="center" vertical="center" wrapText="1"/>
    </xf>
    <xf numFmtId="164" fontId="19" fillId="0" borderId="13" xfId="38" applyFont="1" applyFill="1" applyBorder="1" applyAlignment="1" applyProtection="1">
      <alignment horizontal="center" vertical="center" wrapText="1"/>
      <protection locked="0"/>
    </xf>
    <xf numFmtId="164" fontId="19" fillId="0" borderId="12" xfId="0" applyFont="1" applyFill="1" applyBorder="1" applyAlignment="1">
      <alignment horizontal="center" vertical="center" textRotation="90" wrapText="1"/>
    </xf>
    <xf numFmtId="164" fontId="19" fillId="0" borderId="0" xfId="0" applyFont="1" applyFill="1" applyBorder="1" applyAlignment="1">
      <alignment horizontal="center"/>
    </xf>
    <xf numFmtId="164" fontId="19" fillId="0" borderId="12" xfId="0" applyFont="1" applyFill="1" applyBorder="1" applyAlignment="1">
      <alignment horizontal="center"/>
    </xf>
    <xf numFmtId="164" fontId="19" fillId="0" borderId="12" xfId="38" applyFont="1" applyFill="1" applyBorder="1" applyAlignment="1" applyProtection="1">
      <alignment horizontal="center" vertical="center" wrapText="1"/>
      <protection locked="0"/>
    </xf>
    <xf numFmtId="164" fontId="19" fillId="0" borderId="12" xfId="38" applyFont="1" applyFill="1" applyBorder="1" applyAlignment="1" applyProtection="1">
      <alignment horizontal="center" vertical="top" wrapText="1"/>
      <protection locked="0"/>
    </xf>
    <xf numFmtId="164" fontId="19" fillId="0" borderId="12" xfId="0" applyFont="1" applyFill="1" applyBorder="1" applyAlignment="1">
      <alignment horizontal="center" vertical="top" wrapText="1"/>
    </xf>
    <xf numFmtId="164" fontId="19" fillId="0" borderId="14" xfId="38" applyFont="1" applyFill="1" applyBorder="1" applyAlignment="1" applyProtection="1">
      <alignment horizontal="center" vertical="center" wrapText="1"/>
      <protection locked="0"/>
    </xf>
    <xf numFmtId="164" fontId="32" fillId="0" borderId="12" xfId="0" applyFont="1" applyFill="1" applyBorder="1" applyAlignment="1">
      <alignment horizontal="center" vertical="center"/>
    </xf>
    <xf numFmtId="164" fontId="32" fillId="0" borderId="12" xfId="0" applyFont="1" applyFill="1" applyBorder="1" applyAlignment="1">
      <alignment horizontal="center" vertical="center" wrapText="1"/>
    </xf>
    <xf numFmtId="164" fontId="32" fillId="0" borderId="12" xfId="38" applyFont="1" applyFill="1" applyBorder="1" applyAlignment="1" applyProtection="1">
      <alignment horizontal="center" vertical="center" wrapText="1"/>
      <protection locked="0"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32" fillId="0" borderId="12" xfId="0" applyNumberFormat="1" applyFont="1" applyFill="1" applyBorder="1" applyAlignment="1">
      <alignment horizontal="center" vertical="center"/>
    </xf>
    <xf numFmtId="164" fontId="32" fillId="0" borderId="12" xfId="0" applyNumberFormat="1" applyFont="1" applyFill="1" applyBorder="1" applyAlignment="1">
      <alignment horizontal="center"/>
    </xf>
    <xf numFmtId="164" fontId="32" fillId="0" borderId="12" xfId="0" applyFont="1" applyFill="1" applyBorder="1" applyAlignment="1">
      <alignment horizontal="center"/>
    </xf>
    <xf numFmtId="164" fontId="19" fillId="0" borderId="0" xfId="0" applyFont="1" applyFill="1" applyBorder="1" applyAlignment="1">
      <alignment/>
    </xf>
    <xf numFmtId="164" fontId="19" fillId="0" borderId="0" xfId="0" applyFont="1" applyFill="1" applyBorder="1" applyAlignment="1">
      <alignment/>
    </xf>
    <xf numFmtId="164" fontId="19" fillId="0" borderId="0" xfId="0" applyFont="1" applyFill="1" applyAlignment="1">
      <alignment/>
    </xf>
    <xf numFmtId="165" fontId="19" fillId="0" borderId="12" xfId="0" applyNumberFormat="1" applyFont="1" applyFill="1" applyBorder="1" applyAlignment="1">
      <alignment horizontal="center" vertical="center"/>
    </xf>
    <xf numFmtId="165" fontId="19" fillId="0" borderId="12" xfId="0" applyNumberFormat="1" applyFont="1" applyFill="1" applyBorder="1" applyAlignment="1">
      <alignment horizontal="center"/>
    </xf>
    <xf numFmtId="164" fontId="32" fillId="0" borderId="0" xfId="0" applyFont="1" applyFill="1" applyBorder="1" applyAlignment="1">
      <alignment/>
    </xf>
    <xf numFmtId="164" fontId="19" fillId="0" borderId="12" xfId="38" applyNumberFormat="1" applyFont="1" applyFill="1" applyBorder="1" applyAlignment="1" applyProtection="1">
      <alignment horizontal="center" vertical="center" wrapText="1"/>
      <protection/>
    </xf>
    <xf numFmtId="164" fontId="19" fillId="0" borderId="12" xfId="0" applyFont="1" applyFill="1" applyBorder="1" applyAlignment="1">
      <alignment horizontal="center"/>
    </xf>
    <xf numFmtId="166" fontId="19" fillId="0" borderId="12" xfId="56" applyNumberFormat="1" applyFont="1" applyFill="1" applyBorder="1" applyAlignment="1">
      <alignment horizontal="center" wrapText="1"/>
      <protection/>
    </xf>
    <xf numFmtId="164" fontId="19" fillId="0" borderId="12" xfId="0" applyFont="1" applyFill="1" applyBorder="1" applyAlignment="1">
      <alignment/>
    </xf>
    <xf numFmtId="164" fontId="32" fillId="0" borderId="0" xfId="0" applyFont="1" applyFill="1" applyBorder="1" applyAlignment="1">
      <alignment horizontal="center"/>
    </xf>
    <xf numFmtId="165" fontId="19" fillId="0" borderId="15" xfId="0" applyNumberFormat="1" applyFont="1" applyFill="1" applyBorder="1" applyAlignment="1">
      <alignment horizontal="center"/>
    </xf>
    <xf numFmtId="167" fontId="19" fillId="0" borderId="12" xfId="0" applyNumberFormat="1" applyFont="1" applyFill="1" applyBorder="1" applyAlignment="1">
      <alignment horizontal="center" vertical="center"/>
    </xf>
    <xf numFmtId="167" fontId="19" fillId="0" borderId="15" xfId="0" applyNumberFormat="1" applyFont="1" applyFill="1" applyBorder="1" applyAlignment="1">
      <alignment horizontal="center"/>
    </xf>
    <xf numFmtId="164" fontId="19" fillId="0" borderId="15" xfId="0" applyFont="1" applyFill="1" applyBorder="1" applyAlignment="1">
      <alignment horizontal="center" vertical="center"/>
    </xf>
    <xf numFmtId="164" fontId="19" fillId="0" borderId="15" xfId="0" applyFont="1" applyFill="1" applyBorder="1" applyAlignment="1">
      <alignment horizontal="center"/>
    </xf>
    <xf numFmtId="167" fontId="19" fillId="0" borderId="13" xfId="0" applyNumberFormat="1" applyFont="1" applyFill="1" applyBorder="1" applyAlignment="1">
      <alignment horizontal="center" vertical="center"/>
    </xf>
    <xf numFmtId="167" fontId="19" fillId="0" borderId="16" xfId="0" applyNumberFormat="1" applyFont="1" applyFill="1" applyBorder="1" applyAlignment="1">
      <alignment horizontal="center"/>
    </xf>
    <xf numFmtId="164" fontId="19" fillId="0" borderId="13" xfId="0" applyFont="1" applyFill="1" applyBorder="1" applyAlignment="1">
      <alignment horizontal="center"/>
    </xf>
    <xf numFmtId="165" fontId="32" fillId="0" borderId="12" xfId="0" applyNumberFormat="1" applyFont="1" applyFill="1" applyBorder="1" applyAlignment="1">
      <alignment horizontal="center"/>
    </xf>
    <xf numFmtId="164" fontId="19" fillId="0" borderId="12" xfId="0" applyFont="1" applyFill="1" applyBorder="1" applyAlignment="1">
      <alignment/>
    </xf>
    <xf numFmtId="164" fontId="32" fillId="0" borderId="12" xfId="0" applyFont="1" applyFill="1" applyBorder="1" applyAlignment="1">
      <alignment/>
    </xf>
    <xf numFmtId="164" fontId="32" fillId="0" borderId="15" xfId="0" applyFont="1" applyFill="1" applyBorder="1" applyAlignment="1">
      <alignment horizontal="center"/>
    </xf>
    <xf numFmtId="164" fontId="19" fillId="0" borderId="15" xfId="0" applyFont="1" applyFill="1" applyBorder="1" applyAlignment="1">
      <alignment/>
    </xf>
    <xf numFmtId="164" fontId="19" fillId="0" borderId="16" xfId="0" applyFont="1" applyFill="1" applyBorder="1" applyAlignment="1">
      <alignment/>
    </xf>
    <xf numFmtId="164" fontId="19" fillId="0" borderId="17" xfId="0" applyFont="1" applyFill="1" applyBorder="1" applyAlignment="1">
      <alignment/>
    </xf>
    <xf numFmtId="164" fontId="32" fillId="0" borderId="12" xfId="38" applyNumberFormat="1" applyFont="1" applyFill="1" applyBorder="1" applyAlignment="1" applyProtection="1">
      <alignment horizontal="center" vertical="center" wrapText="1"/>
      <protection/>
    </xf>
    <xf numFmtId="165" fontId="35" fillId="0" borderId="12" xfId="0" applyNumberFormat="1" applyFont="1" applyFill="1" applyBorder="1" applyAlignment="1">
      <alignment horizontal="center" vertical="center"/>
    </xf>
    <xf numFmtId="164" fontId="35" fillId="0" borderId="18" xfId="0" applyFont="1" applyBorder="1" applyAlignment="1">
      <alignment wrapText="1"/>
    </xf>
    <xf numFmtId="164" fontId="35" fillId="0" borderId="18" xfId="0" applyFont="1" applyBorder="1" applyAlignment="1">
      <alignment horizontal="center" wrapText="1"/>
    </xf>
    <xf numFmtId="168" fontId="35" fillId="0" borderId="18" xfId="0" applyNumberFormat="1" applyFont="1" applyFill="1" applyBorder="1" applyAlignment="1">
      <alignment horizontal="right" wrapText="1"/>
    </xf>
    <xf numFmtId="168" fontId="35" fillId="0" borderId="18" xfId="0" applyNumberFormat="1" applyFont="1" applyFill="1" applyBorder="1" applyAlignment="1">
      <alignment/>
    </xf>
    <xf numFmtId="166" fontId="35" fillId="0" borderId="12" xfId="56" applyNumberFormat="1" applyFont="1" applyFill="1" applyBorder="1" applyAlignment="1">
      <alignment horizontal="center" wrapText="1"/>
      <protection/>
    </xf>
    <xf numFmtId="164" fontId="35" fillId="0" borderId="12" xfId="0" applyFont="1" applyFill="1" applyBorder="1" applyAlignment="1">
      <alignment horizontal="center"/>
    </xf>
    <xf numFmtId="168" fontId="35" fillId="0" borderId="12" xfId="0" applyNumberFormat="1" applyFont="1" applyFill="1" applyBorder="1" applyAlignment="1">
      <alignment/>
    </xf>
    <xf numFmtId="168" fontId="35" fillId="0" borderId="12" xfId="0" applyNumberFormat="1" applyFont="1" applyFill="1" applyBorder="1" applyAlignment="1">
      <alignment/>
    </xf>
    <xf numFmtId="168" fontId="19" fillId="0" borderId="12" xfId="0" applyNumberFormat="1" applyFont="1" applyFill="1" applyBorder="1" applyAlignment="1">
      <alignment/>
    </xf>
    <xf numFmtId="164" fontId="36" fillId="0" borderId="0" xfId="0" applyFont="1" applyFill="1" applyBorder="1" applyAlignment="1">
      <alignment horizontal="center"/>
    </xf>
    <xf numFmtId="164" fontId="35" fillId="0" borderId="0" xfId="0" applyFont="1" applyFill="1" applyBorder="1" applyAlignment="1">
      <alignment/>
    </xf>
    <xf numFmtId="164" fontId="35" fillId="0" borderId="0" xfId="0" applyFont="1" applyFill="1" applyAlignment="1">
      <alignment/>
    </xf>
    <xf numFmtId="168" fontId="32" fillId="0" borderId="12" xfId="0" applyNumberFormat="1" applyFont="1" applyFill="1" applyBorder="1" applyAlignment="1">
      <alignment horizontal="center"/>
    </xf>
    <xf numFmtId="169" fontId="32" fillId="0" borderId="12" xfId="0" applyNumberFormat="1" applyFont="1" applyFill="1" applyBorder="1" applyAlignment="1">
      <alignment horizontal="center"/>
    </xf>
    <xf numFmtId="164" fontId="19" fillId="0" borderId="18" xfId="0" applyFont="1" applyFill="1" applyBorder="1" applyAlignment="1">
      <alignment wrapText="1"/>
    </xf>
    <xf numFmtId="164" fontId="19" fillId="0" borderId="18" xfId="0" applyFont="1" applyFill="1" applyBorder="1" applyAlignment="1">
      <alignment horizontal="center"/>
    </xf>
    <xf numFmtId="168" fontId="19" fillId="0" borderId="18" xfId="0" applyNumberFormat="1" applyFont="1" applyFill="1" applyBorder="1" applyAlignment="1">
      <alignment wrapText="1"/>
    </xf>
    <xf numFmtId="168" fontId="19" fillId="0" borderId="12" xfId="0" applyNumberFormat="1" applyFont="1" applyFill="1" applyBorder="1" applyAlignment="1">
      <alignment/>
    </xf>
    <xf numFmtId="168" fontId="19" fillId="0" borderId="12" xfId="0" applyNumberFormat="1" applyFont="1" applyFill="1" applyBorder="1" applyAlignment="1">
      <alignment horizontal="center"/>
    </xf>
    <xf numFmtId="168" fontId="19" fillId="0" borderId="12" xfId="0" applyNumberFormat="1" applyFont="1" applyFill="1" applyBorder="1" applyAlignment="1">
      <alignment horizontal="right"/>
    </xf>
    <xf numFmtId="164" fontId="19" fillId="0" borderId="12" xfId="0" applyFont="1" applyFill="1" applyBorder="1" applyAlignment="1">
      <alignment horizontal="right"/>
    </xf>
    <xf numFmtId="167" fontId="19" fillId="0" borderId="12" xfId="0" applyNumberFormat="1" applyFont="1" applyFill="1" applyBorder="1" applyAlignment="1">
      <alignment horizontal="center"/>
    </xf>
    <xf numFmtId="167" fontId="32" fillId="0" borderId="12" xfId="0" applyNumberFormat="1" applyFont="1" applyFill="1" applyBorder="1" applyAlignment="1">
      <alignment horizontal="center"/>
    </xf>
    <xf numFmtId="165" fontId="35" fillId="0" borderId="12" xfId="0" applyNumberFormat="1" applyFont="1" applyFill="1" applyBorder="1" applyAlignment="1">
      <alignment horizontal="center"/>
    </xf>
    <xf numFmtId="164" fontId="35" fillId="0" borderId="18" xfId="0" applyFont="1" applyBorder="1" applyAlignment="1">
      <alignment horizontal="center" wrapText="1"/>
    </xf>
    <xf numFmtId="168" fontId="35" fillId="0" borderId="18" xfId="0" applyNumberFormat="1" applyFont="1" applyFill="1" applyBorder="1" applyAlignment="1">
      <alignment horizontal="right"/>
    </xf>
    <xf numFmtId="168" fontId="35" fillId="0" borderId="12" xfId="0" applyNumberFormat="1" applyFont="1" applyFill="1" applyBorder="1" applyAlignment="1">
      <alignment horizontal="right"/>
    </xf>
    <xf numFmtId="164" fontId="35" fillId="0" borderId="13" xfId="0" applyFont="1" applyFill="1" applyBorder="1" applyAlignment="1">
      <alignment horizontal="center"/>
    </xf>
    <xf numFmtId="168" fontId="35" fillId="0" borderId="13" xfId="0" applyNumberFormat="1" applyFont="1" applyFill="1" applyBorder="1" applyAlignment="1">
      <alignment horizontal="right"/>
    </xf>
    <xf numFmtId="164" fontId="35" fillId="0" borderId="13" xfId="0" applyFont="1" applyFill="1" applyBorder="1" applyAlignment="1">
      <alignment horizontal="right"/>
    </xf>
    <xf numFmtId="170" fontId="20" fillId="0" borderId="12" xfId="0" applyNumberFormat="1" applyFont="1" applyFill="1" applyBorder="1" applyAlignment="1">
      <alignment horizontal="right"/>
    </xf>
    <xf numFmtId="168" fontId="20" fillId="0" borderId="12" xfId="0" applyNumberFormat="1" applyFont="1" applyFill="1" applyBorder="1" applyAlignment="1">
      <alignment horizontal="center"/>
    </xf>
    <xf numFmtId="169" fontId="20" fillId="0" borderId="12" xfId="0" applyNumberFormat="1" applyFont="1" applyFill="1" applyBorder="1" applyAlignment="1">
      <alignment horizontal="right"/>
    </xf>
    <xf numFmtId="168" fontId="20" fillId="0" borderId="12" xfId="0" applyNumberFormat="1" applyFont="1" applyFill="1" applyBorder="1" applyAlignment="1">
      <alignment horizontal="right"/>
    </xf>
    <xf numFmtId="164" fontId="35" fillId="0" borderId="0" xfId="0" applyFont="1" applyAlignment="1">
      <alignment wrapText="1"/>
    </xf>
    <xf numFmtId="164" fontId="35" fillId="0" borderId="12" xfId="0" applyFont="1" applyFill="1" applyBorder="1" applyAlignment="1">
      <alignment/>
    </xf>
    <xf numFmtId="164" fontId="35" fillId="0" borderId="0" xfId="0" applyFont="1" applyFill="1" applyBorder="1" applyAlignment="1">
      <alignment horizontal="center"/>
    </xf>
    <xf numFmtId="168" fontId="32" fillId="0" borderId="12" xfId="0" applyNumberFormat="1" applyFont="1" applyFill="1" applyBorder="1" applyAlignment="1">
      <alignment/>
    </xf>
    <xf numFmtId="169" fontId="32" fillId="0" borderId="12" xfId="0" applyNumberFormat="1" applyFont="1" applyFill="1" applyBorder="1" applyAlignment="1">
      <alignment/>
    </xf>
    <xf numFmtId="164" fontId="19" fillId="0" borderId="0" xfId="0" applyFont="1" applyFill="1" applyAlignment="1">
      <alignment wrapText="1"/>
    </xf>
    <xf numFmtId="164" fontId="19" fillId="0" borderId="18" xfId="0" applyFont="1" applyFill="1" applyBorder="1" applyAlignment="1">
      <alignment horizontal="center" wrapText="1"/>
    </xf>
    <xf numFmtId="168" fontId="32" fillId="0" borderId="13" xfId="0" applyNumberFormat="1" applyFont="1" applyFill="1" applyBorder="1" applyAlignment="1">
      <alignment/>
    </xf>
    <xf numFmtId="164" fontId="32" fillId="0" borderId="13" xfId="0" applyFont="1" applyFill="1" applyBorder="1" applyAlignment="1">
      <alignment/>
    </xf>
    <xf numFmtId="164" fontId="32" fillId="0" borderId="13" xfId="0" applyFont="1" applyFill="1" applyBorder="1" applyAlignment="1">
      <alignment horizontal="center"/>
    </xf>
    <xf numFmtId="165" fontId="19" fillId="0" borderId="12" xfId="0" applyNumberFormat="1" applyFont="1" applyFill="1" applyBorder="1" applyAlignment="1">
      <alignment horizontal="left" wrapText="1"/>
    </xf>
    <xf numFmtId="168" fontId="32" fillId="0" borderId="12" xfId="0" applyNumberFormat="1" applyFont="1" applyFill="1" applyBorder="1" applyAlignment="1">
      <alignment horizontal="right"/>
    </xf>
    <xf numFmtId="167" fontId="19" fillId="0" borderId="19" xfId="0" applyNumberFormat="1" applyFont="1" applyFill="1" applyBorder="1" applyAlignment="1">
      <alignment horizontal="center"/>
    </xf>
    <xf numFmtId="164" fontId="19" fillId="0" borderId="20" xfId="0" applyFont="1" applyFill="1" applyBorder="1" applyAlignment="1">
      <alignment horizontal="center"/>
    </xf>
    <xf numFmtId="164" fontId="19" fillId="0" borderId="21" xfId="0" applyFont="1" applyFill="1" applyBorder="1" applyAlignment="1">
      <alignment horizontal="center"/>
    </xf>
    <xf numFmtId="164" fontId="19" fillId="0" borderId="21" xfId="0" applyFont="1" applyFill="1" applyBorder="1" applyAlignment="1">
      <alignment/>
    </xf>
    <xf numFmtId="164" fontId="32" fillId="0" borderId="21" xfId="0" applyFont="1" applyFill="1" applyBorder="1" applyAlignment="1">
      <alignment horizontal="center"/>
    </xf>
    <xf numFmtId="164" fontId="32" fillId="0" borderId="22" xfId="0" applyFont="1" applyFill="1" applyBorder="1" applyAlignment="1">
      <alignment horizontal="center"/>
    </xf>
    <xf numFmtId="167" fontId="35" fillId="0" borderId="19" xfId="0" applyNumberFormat="1" applyFont="1" applyFill="1" applyBorder="1" applyAlignment="1">
      <alignment horizontal="center"/>
    </xf>
    <xf numFmtId="164" fontId="32" fillId="0" borderId="23" xfId="0" applyFont="1" applyFill="1" applyBorder="1" applyAlignment="1">
      <alignment horizontal="center"/>
    </xf>
    <xf numFmtId="168" fontId="32" fillId="0" borderId="23" xfId="0" applyNumberFormat="1" applyFont="1" applyFill="1" applyBorder="1" applyAlignment="1">
      <alignment horizontal="center"/>
    </xf>
    <xf numFmtId="170" fontId="32" fillId="0" borderId="23" xfId="0" applyNumberFormat="1" applyFont="1" applyFill="1" applyBorder="1" applyAlignment="1">
      <alignment horizontal="center"/>
    </xf>
    <xf numFmtId="169" fontId="32" fillId="0" borderId="23" xfId="0" applyNumberFormat="1" applyFont="1" applyFill="1" applyBorder="1" applyAlignment="1">
      <alignment horizontal="center"/>
    </xf>
    <xf numFmtId="168" fontId="32" fillId="6" borderId="12" xfId="0" applyNumberFormat="1" applyFont="1" applyFill="1" applyBorder="1" applyAlignment="1">
      <alignment horizontal="center"/>
    </xf>
    <xf numFmtId="164" fontId="32" fillId="6" borderId="12" xfId="0" applyFont="1" applyFill="1" applyBorder="1" applyAlignment="1">
      <alignment horizontal="center"/>
    </xf>
    <xf numFmtId="168" fontId="32" fillId="24" borderId="12" xfId="0" applyNumberFormat="1" applyFont="1" applyFill="1" applyBorder="1" applyAlignment="1">
      <alignment horizontal="center"/>
    </xf>
    <xf numFmtId="164" fontId="32" fillId="24" borderId="12" xfId="0" applyFont="1" applyFill="1" applyBorder="1" applyAlignment="1">
      <alignment horizontal="center"/>
    </xf>
    <xf numFmtId="165" fontId="32" fillId="0" borderId="19" xfId="0" applyNumberFormat="1" applyFont="1" applyFill="1" applyBorder="1" applyAlignment="1">
      <alignment horizontal="center" vertical="center"/>
    </xf>
    <xf numFmtId="165" fontId="32" fillId="0" borderId="24" xfId="0" applyNumberFormat="1" applyFont="1" applyFill="1" applyBorder="1" applyAlignment="1">
      <alignment horizontal="center"/>
    </xf>
    <xf numFmtId="164" fontId="32" fillId="0" borderId="19" xfId="0" applyFont="1" applyFill="1" applyBorder="1" applyAlignment="1">
      <alignment horizontal="center"/>
    </xf>
    <xf numFmtId="164" fontId="19" fillId="0" borderId="13" xfId="0" applyFont="1" applyFill="1" applyBorder="1" applyAlignment="1">
      <alignment/>
    </xf>
    <xf numFmtId="167" fontId="19" fillId="0" borderId="12" xfId="0" applyNumberFormat="1" applyFont="1" applyFill="1" applyBorder="1" applyAlignment="1">
      <alignment horizontal="center" vertical="center" wrapText="1"/>
    </xf>
    <xf numFmtId="164" fontId="19" fillId="0" borderId="19" xfId="0" applyFont="1" applyFill="1" applyBorder="1" applyAlignment="1">
      <alignment horizontal="center"/>
    </xf>
    <xf numFmtId="164" fontId="19" fillId="0" borderId="14" xfId="0" applyFont="1" applyFill="1" applyBorder="1" applyAlignment="1">
      <alignment/>
    </xf>
    <xf numFmtId="164" fontId="19" fillId="0" borderId="19" xfId="0" applyFont="1" applyFill="1" applyBorder="1" applyAlignment="1">
      <alignment/>
    </xf>
    <xf numFmtId="164" fontId="19" fillId="0" borderId="14" xfId="0" applyFont="1" applyFill="1" applyBorder="1" applyAlignment="1">
      <alignment/>
    </xf>
    <xf numFmtId="166" fontId="19" fillId="0" borderId="19" xfId="56" applyNumberFormat="1" applyFont="1" applyFill="1" applyBorder="1" applyAlignment="1">
      <alignment horizontal="center" wrapText="1"/>
      <protection/>
    </xf>
    <xf numFmtId="164" fontId="19" fillId="0" borderId="19" xfId="0" applyFont="1" applyFill="1" applyBorder="1" applyAlignment="1">
      <alignment/>
    </xf>
    <xf numFmtId="164" fontId="32" fillId="0" borderId="12" xfId="38" applyNumberFormat="1" applyFont="1" applyFill="1" applyBorder="1" applyAlignment="1" applyProtection="1">
      <alignment vertical="center" wrapText="1"/>
      <protection/>
    </xf>
    <xf numFmtId="164" fontId="19" fillId="0" borderId="12" xfId="38" applyNumberFormat="1" applyFont="1" applyFill="1" applyBorder="1" applyAlignment="1" applyProtection="1">
      <alignment vertical="center" wrapText="1"/>
      <protection/>
    </xf>
    <xf numFmtId="164" fontId="32" fillId="0" borderId="25" xfId="0" applyFont="1" applyFill="1" applyBorder="1" applyAlignment="1">
      <alignment/>
    </xf>
    <xf numFmtId="164" fontId="32" fillId="0" borderId="25" xfId="0" applyFont="1" applyFill="1" applyBorder="1" applyAlignment="1">
      <alignment horizontal="center"/>
    </xf>
    <xf numFmtId="164" fontId="19" fillId="0" borderId="15" xfId="38" applyNumberFormat="1" applyFont="1" applyFill="1" applyBorder="1" applyAlignment="1" applyProtection="1">
      <alignment horizontal="center" vertical="center" wrapText="1"/>
      <protection/>
    </xf>
    <xf numFmtId="168" fontId="19" fillId="0" borderId="18" xfId="0" applyNumberFormat="1" applyFont="1" applyFill="1" applyBorder="1" applyAlignment="1">
      <alignment horizontal="center"/>
    </xf>
    <xf numFmtId="168" fontId="19" fillId="0" borderId="12" xfId="56" applyNumberFormat="1" applyFont="1" applyFill="1" applyBorder="1" applyAlignment="1">
      <alignment horizontal="center" wrapText="1"/>
      <protection/>
    </xf>
    <xf numFmtId="165" fontId="19" fillId="0" borderId="23" xfId="0" applyNumberFormat="1" applyFont="1" applyFill="1" applyBorder="1" applyAlignment="1">
      <alignment horizontal="center" vertical="center"/>
    </xf>
    <xf numFmtId="167" fontId="37" fillId="0" borderId="12" xfId="0" applyNumberFormat="1" applyFont="1" applyFill="1" applyBorder="1" applyAlignment="1">
      <alignment horizontal="center" vertical="center"/>
    </xf>
    <xf numFmtId="164" fontId="19" fillId="0" borderId="12" xfId="0" applyFont="1" applyFill="1" applyBorder="1" applyAlignment="1">
      <alignment horizontal="center" vertical="center"/>
    </xf>
    <xf numFmtId="164" fontId="19" fillId="0" borderId="18" xfId="0" applyFont="1" applyFill="1" applyBorder="1" applyAlignment="1">
      <alignment wrapText="1"/>
    </xf>
    <xf numFmtId="164" fontId="19" fillId="0" borderId="18" xfId="0" applyFont="1" applyBorder="1" applyAlignment="1">
      <alignment horizontal="center" wrapText="1"/>
    </xf>
    <xf numFmtId="168" fontId="19" fillId="0" borderId="18" xfId="0" applyNumberFormat="1" applyFont="1" applyBorder="1" applyAlignment="1">
      <alignment horizontal="center"/>
    </xf>
    <xf numFmtId="168" fontId="19" fillId="0" borderId="18" xfId="0" applyNumberFormat="1" applyFont="1" applyBorder="1" applyAlignment="1">
      <alignment/>
    </xf>
    <xf numFmtId="168" fontId="19" fillId="0" borderId="12" xfId="0" applyNumberFormat="1" applyFont="1" applyFill="1" applyBorder="1" applyAlignment="1">
      <alignment horizontal="center" vertical="center" wrapText="1"/>
    </xf>
    <xf numFmtId="168" fontId="19" fillId="0" borderId="12" xfId="0" applyNumberFormat="1" applyFont="1" applyFill="1" applyBorder="1" applyAlignment="1">
      <alignment horizontal="center" vertical="center"/>
    </xf>
    <xf numFmtId="168" fontId="19" fillId="0" borderId="12" xfId="38" applyNumberFormat="1" applyFont="1" applyFill="1" applyBorder="1" applyAlignment="1" applyProtection="1">
      <alignment horizontal="center" vertical="center" wrapText="1"/>
      <protection locked="0"/>
    </xf>
    <xf numFmtId="164" fontId="20" fillId="0" borderId="12" xfId="0" applyFont="1" applyFill="1" applyBorder="1" applyAlignment="1">
      <alignment horizontal="center"/>
    </xf>
    <xf numFmtId="167" fontId="35" fillId="0" borderId="12" xfId="0" applyNumberFormat="1" applyFont="1" applyFill="1" applyBorder="1" applyAlignment="1">
      <alignment horizontal="center"/>
    </xf>
    <xf numFmtId="164" fontId="35" fillId="0" borderId="12" xfId="0" applyFont="1" applyFill="1" applyBorder="1" applyAlignment="1">
      <alignment horizontal="left" wrapText="1"/>
    </xf>
    <xf numFmtId="164" fontId="35" fillId="0" borderId="18" xfId="0" applyFont="1" applyFill="1" applyBorder="1" applyAlignment="1">
      <alignment horizontal="center"/>
    </xf>
    <xf numFmtId="168" fontId="35" fillId="0" borderId="12" xfId="56" applyNumberFormat="1" applyFont="1" applyFill="1" applyBorder="1" applyAlignment="1">
      <alignment horizontal="center" wrapText="1"/>
      <protection/>
    </xf>
    <xf numFmtId="168" fontId="35" fillId="0" borderId="12" xfId="0" applyNumberFormat="1" applyFont="1" applyFill="1" applyBorder="1" applyAlignment="1">
      <alignment horizontal="center"/>
    </xf>
    <xf numFmtId="164" fontId="25" fillId="0" borderId="18" xfId="0" applyFont="1" applyFill="1" applyBorder="1" applyAlignment="1">
      <alignment wrapText="1"/>
    </xf>
    <xf numFmtId="164" fontId="35" fillId="0" borderId="12" xfId="0" applyFont="1" applyFill="1" applyBorder="1" applyAlignment="1">
      <alignment horizontal="right"/>
    </xf>
    <xf numFmtId="164" fontId="19" fillId="0" borderId="12" xfId="0" applyFont="1" applyFill="1" applyBorder="1" applyAlignment="1">
      <alignment horizontal="right"/>
    </xf>
    <xf numFmtId="164" fontId="35" fillId="0" borderId="12" xfId="0" applyFont="1" applyFill="1" applyBorder="1" applyAlignment="1">
      <alignment horizontal="center"/>
    </xf>
    <xf numFmtId="168" fontId="35" fillId="0" borderId="12" xfId="0" applyNumberFormat="1" applyFont="1" applyFill="1" applyBorder="1" applyAlignment="1">
      <alignment horizontal="right"/>
    </xf>
    <xf numFmtId="164" fontId="20" fillId="0" borderId="12" xfId="0" applyFont="1" applyFill="1" applyBorder="1" applyAlignment="1">
      <alignment horizontal="right"/>
    </xf>
    <xf numFmtId="170" fontId="32" fillId="0" borderId="12" xfId="0" applyNumberFormat="1" applyFont="1" applyFill="1" applyBorder="1" applyAlignment="1">
      <alignment horizontal="center"/>
    </xf>
    <xf numFmtId="168" fontId="32" fillId="22" borderId="12" xfId="0" applyNumberFormat="1" applyFont="1" applyFill="1" applyBorder="1" applyAlignment="1">
      <alignment horizontal="center"/>
    </xf>
    <xf numFmtId="170" fontId="32" fillId="22" borderId="12" xfId="0" applyNumberFormat="1" applyFont="1" applyFill="1" applyBorder="1" applyAlignment="1">
      <alignment horizontal="center"/>
    </xf>
    <xf numFmtId="164" fontId="32" fillId="22" borderId="12" xfId="0" applyFont="1" applyFill="1" applyBorder="1" applyAlignment="1">
      <alignment horizontal="center"/>
    </xf>
    <xf numFmtId="170" fontId="32" fillId="24" borderId="12" xfId="0" applyNumberFormat="1" applyFont="1" applyFill="1" applyBorder="1" applyAlignment="1">
      <alignment horizontal="center"/>
    </xf>
    <xf numFmtId="164" fontId="19" fillId="0" borderId="0" xfId="0" applyFont="1" applyFill="1" applyBorder="1" applyAlignment="1">
      <alignment horizontal="left"/>
    </xf>
    <xf numFmtId="164" fontId="19" fillId="0" borderId="0" xfId="0" applyFont="1" applyFill="1" applyBorder="1" applyAlignment="1">
      <alignment wrapText="1"/>
    </xf>
    <xf numFmtId="164" fontId="19" fillId="0" borderId="0" xfId="0" applyFont="1" applyFill="1" applyBorder="1" applyAlignment="1">
      <alignment horizontal="center" wrapText="1"/>
    </xf>
    <xf numFmtId="164" fontId="19" fillId="0" borderId="26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left" vertical="center"/>
    </xf>
    <xf numFmtId="164" fontId="19" fillId="0" borderId="10" xfId="0" applyFont="1" applyFill="1" applyBorder="1" applyAlignment="1">
      <alignment horizontal="center"/>
    </xf>
    <xf numFmtId="164" fontId="19" fillId="0" borderId="10" xfId="0" applyFont="1" applyFill="1" applyBorder="1" applyAlignment="1">
      <alignment horizontal="left"/>
    </xf>
    <xf numFmtId="164" fontId="19" fillId="0" borderId="0" xfId="0" applyFont="1" applyFill="1" applyBorder="1" applyAlignment="1">
      <alignment horizontal="center" vertical="center"/>
    </xf>
    <xf numFmtId="164" fontId="19" fillId="0" borderId="0" xfId="0" applyFont="1" applyFill="1" applyAlignment="1">
      <alignment horizontal="center" vertical="center"/>
    </xf>
    <xf numFmtId="164" fontId="19" fillId="0" borderId="0" xfId="0" applyFont="1" applyFill="1" applyAlignment="1">
      <alignment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Iau?iue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  <cellStyle name="Excel Built-in Norm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CC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9"/>
  <sheetViews>
    <sheetView tabSelected="1" zoomScale="101" zoomScaleNormal="101" zoomScaleSheetLayoutView="100" workbookViewId="0" topLeftCell="S14">
      <pane ySplit="3" topLeftCell="S118" activePane="bottomLeft" state="frozen"/>
      <selection pane="topLeft" activeCell="S14" sqref="S14"/>
      <selection pane="bottomLeft" activeCell="W121" sqref="A1:IV65536"/>
    </sheetView>
  </sheetViews>
  <sheetFormatPr defaultColWidth="9.00390625" defaultRowHeight="12.75"/>
  <cols>
    <col min="1" max="1" width="7.75390625" style="1" customWidth="1"/>
    <col min="2" max="2" width="38.625" style="2" customWidth="1"/>
    <col min="3" max="3" width="9.00390625" style="3" customWidth="1"/>
    <col min="4" max="4" width="9.75390625" style="3" customWidth="1"/>
    <col min="5" max="5" width="9.125" style="3" customWidth="1"/>
    <col min="6" max="6" width="8.875" style="3" customWidth="1"/>
    <col min="7" max="7" width="11.875" style="3" customWidth="1"/>
    <col min="8" max="8" width="11.625" style="3" customWidth="1"/>
    <col min="9" max="9" width="11.00390625" style="3" customWidth="1"/>
    <col min="10" max="10" width="11.125" style="3" customWidth="1"/>
    <col min="11" max="13" width="14.00390625" style="3" customWidth="1"/>
    <col min="14" max="14" width="12.125" style="3" customWidth="1"/>
    <col min="15" max="15" width="8.625" style="3" customWidth="1"/>
    <col min="16" max="16" width="7.25390625" style="3" customWidth="1"/>
    <col min="17" max="17" width="8.00390625" style="3" customWidth="1"/>
    <col min="18" max="18" width="8.125" style="3" customWidth="1"/>
    <col min="19" max="19" width="8.00390625" style="3" customWidth="1"/>
    <col min="20" max="21" width="6.875" style="3" customWidth="1"/>
    <col min="22" max="22" width="8.25390625" style="3" customWidth="1"/>
    <col min="23" max="23" width="7.00390625" style="3" customWidth="1"/>
    <col min="24" max="24" width="8.125" style="3" customWidth="1"/>
    <col min="25" max="29" width="9.125" style="4" customWidth="1"/>
    <col min="30" max="16384" width="9.125" style="3" customWidth="1"/>
  </cols>
  <sheetData>
    <row r="1" spans="14:24" ht="12.75" customHeight="1">
      <c r="N1" s="5"/>
      <c r="O1" s="5"/>
      <c r="P1" s="5"/>
      <c r="Q1" s="6" t="s">
        <v>0</v>
      </c>
      <c r="R1" s="6"/>
      <c r="S1" s="6"/>
      <c r="T1" s="6"/>
      <c r="U1" s="6"/>
      <c r="V1" s="6"/>
      <c r="W1" s="6"/>
      <c r="X1" s="6"/>
    </row>
    <row r="2" spans="2:24" ht="12.75" customHeight="1">
      <c r="B2" s="7" t="s">
        <v>1</v>
      </c>
      <c r="C2" s="7"/>
      <c r="D2" s="7"/>
      <c r="E2" s="7"/>
      <c r="M2" s="8" t="s">
        <v>2</v>
      </c>
      <c r="N2" s="8"/>
      <c r="O2" s="8"/>
      <c r="P2" s="9"/>
      <c r="Q2" s="10"/>
      <c r="R2" s="10"/>
      <c r="S2" s="11"/>
      <c r="T2" s="11"/>
      <c r="U2" s="11"/>
      <c r="V2" s="11"/>
      <c r="W2" s="11"/>
      <c r="X2" s="11"/>
    </row>
    <row r="3" spans="2:24" ht="12.75" customHeight="1">
      <c r="B3" s="12" t="s">
        <v>3</v>
      </c>
      <c r="C3" s="12"/>
      <c r="D3" s="12"/>
      <c r="E3" s="12"/>
      <c r="M3" s="13" t="s">
        <v>4</v>
      </c>
      <c r="N3" s="13"/>
      <c r="O3" s="13"/>
      <c r="P3" s="13"/>
      <c r="Q3" s="13"/>
      <c r="R3" s="10"/>
      <c r="S3" s="11"/>
      <c r="T3" s="11"/>
      <c r="U3" s="11"/>
      <c r="V3" s="11"/>
      <c r="W3" s="11"/>
      <c r="X3" s="11"/>
    </row>
    <row r="4" spans="2:24" ht="12.75">
      <c r="B4" s="14" t="s">
        <v>5</v>
      </c>
      <c r="C4" s="14"/>
      <c r="D4" s="14"/>
      <c r="E4" s="14"/>
      <c r="M4" s="15" t="s">
        <v>6</v>
      </c>
      <c r="N4" s="15"/>
      <c r="O4" s="15"/>
      <c r="P4" s="15"/>
      <c r="Q4" s="10"/>
      <c r="R4" s="10"/>
      <c r="S4" s="11"/>
      <c r="T4" s="11"/>
      <c r="U4" s="11"/>
      <c r="V4" s="11"/>
      <c r="W4" s="11"/>
      <c r="X4" s="11"/>
    </row>
    <row r="5" spans="2:24" ht="12.75">
      <c r="B5" s="16" t="s">
        <v>7</v>
      </c>
      <c r="C5" s="16"/>
      <c r="D5" s="16"/>
      <c r="E5" s="16"/>
      <c r="F5" s="16"/>
      <c r="M5" s="17"/>
      <c r="N5" s="17"/>
      <c r="O5" s="18" t="s">
        <v>8</v>
      </c>
      <c r="Q5" s="10"/>
      <c r="R5" s="11"/>
      <c r="S5" s="11"/>
      <c r="T5" s="11"/>
      <c r="U5" s="11"/>
      <c r="V5" s="11"/>
      <c r="W5" s="11"/>
      <c r="X5" s="11"/>
    </row>
    <row r="6" spans="2:24" ht="12.75">
      <c r="B6" s="19" t="s">
        <v>9</v>
      </c>
      <c r="C6" s="20"/>
      <c r="D6" s="20"/>
      <c r="E6" s="20"/>
      <c r="M6" s="15" t="s">
        <v>10</v>
      </c>
      <c r="N6" s="15"/>
      <c r="O6" s="15" t="s">
        <v>11</v>
      </c>
      <c r="P6" s="15"/>
      <c r="Q6" s="10"/>
      <c r="R6" s="10"/>
      <c r="S6" s="11"/>
      <c r="T6" s="11"/>
      <c r="U6" s="11"/>
      <c r="V6" s="11"/>
      <c r="W6" s="11"/>
      <c r="X6" s="11"/>
    </row>
    <row r="7" spans="2:24" ht="12.75">
      <c r="B7"/>
      <c r="C7" s="21"/>
      <c r="D7" s="21"/>
      <c r="E7" s="21"/>
      <c r="M7" s="22" t="s">
        <v>12</v>
      </c>
      <c r="N7" s="15"/>
      <c r="O7" s="15"/>
      <c r="P7" s="15"/>
      <c r="Q7" s="10"/>
      <c r="R7" s="10"/>
      <c r="S7" s="11"/>
      <c r="T7" s="11"/>
      <c r="U7" s="11"/>
      <c r="V7" s="11"/>
      <c r="W7" s="11"/>
      <c r="X7" s="11"/>
    </row>
    <row r="8" spans="2:24" ht="12.75">
      <c r="B8"/>
      <c r="C8" s="23"/>
      <c r="D8" s="23"/>
      <c r="E8" s="23"/>
      <c r="M8" s="3" t="s">
        <v>9</v>
      </c>
      <c r="N8"/>
      <c r="O8"/>
      <c r="P8"/>
      <c r="Q8" s="10"/>
      <c r="R8" s="10"/>
      <c r="S8" s="11"/>
      <c r="T8" s="11"/>
      <c r="U8" s="11"/>
      <c r="V8" s="11"/>
      <c r="W8" s="11"/>
      <c r="X8" s="11"/>
    </row>
    <row r="9" spans="1:23" ht="12.75">
      <c r="A9" s="24" t="s">
        <v>13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5"/>
      <c r="W9" s="25"/>
    </row>
    <row r="10" spans="1:23" ht="12.75">
      <c r="A10" s="24" t="s">
        <v>14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5"/>
      <c r="W10" s="25"/>
    </row>
    <row r="11" spans="1:23" ht="12.75">
      <c r="A11" s="26" t="s">
        <v>15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"/>
      <c r="W11" s="2"/>
    </row>
    <row r="12" spans="1:24" ht="12.75" customHeight="1">
      <c r="A12" s="27" t="s">
        <v>16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5" ht="12.75" customHeight="1">
      <c r="A13" s="28" t="s">
        <v>17</v>
      </c>
      <c r="B13" s="28" t="s">
        <v>18</v>
      </c>
      <c r="C13" s="28" t="s">
        <v>19</v>
      </c>
      <c r="D13" s="28" t="s">
        <v>20</v>
      </c>
      <c r="E13" s="28"/>
      <c r="F13" s="28"/>
      <c r="G13" s="28"/>
      <c r="H13" s="28"/>
      <c r="I13" s="28"/>
      <c r="J13" s="28"/>
      <c r="K13" s="29" t="s">
        <v>21</v>
      </c>
      <c r="L13" s="29" t="s">
        <v>22</v>
      </c>
      <c r="M13" s="28" t="s">
        <v>23</v>
      </c>
      <c r="N13" s="28" t="s">
        <v>24</v>
      </c>
      <c r="O13" s="28"/>
      <c r="P13" s="28" t="s">
        <v>25</v>
      </c>
      <c r="Q13" s="28"/>
      <c r="R13" s="28"/>
      <c r="S13" s="28"/>
      <c r="T13" s="30" t="s">
        <v>26</v>
      </c>
      <c r="U13" s="30" t="s">
        <v>27</v>
      </c>
      <c r="V13" s="30" t="s">
        <v>28</v>
      </c>
      <c r="W13" s="30" t="s">
        <v>29</v>
      </c>
      <c r="X13" s="30" t="s">
        <v>30</v>
      </c>
      <c r="Y13" s="31"/>
    </row>
    <row r="14" spans="1:25" ht="12.75" customHeight="1">
      <c r="A14" s="28"/>
      <c r="B14" s="28"/>
      <c r="C14" s="28"/>
      <c r="D14" s="28" t="s">
        <v>31</v>
      </c>
      <c r="E14" s="32" t="s">
        <v>32</v>
      </c>
      <c r="F14" s="32"/>
      <c r="G14" s="32"/>
      <c r="H14" s="32"/>
      <c r="I14" s="32"/>
      <c r="J14" s="32"/>
      <c r="K14" s="29"/>
      <c r="L14" s="29"/>
      <c r="M14" s="28"/>
      <c r="N14" s="28" t="s">
        <v>33</v>
      </c>
      <c r="O14" s="28" t="s">
        <v>34</v>
      </c>
      <c r="P14" s="28" t="s">
        <v>35</v>
      </c>
      <c r="Q14" s="28" t="s">
        <v>36</v>
      </c>
      <c r="R14" s="28" t="s">
        <v>37</v>
      </c>
      <c r="S14" s="28" t="s">
        <v>38</v>
      </c>
      <c r="T14" s="30"/>
      <c r="U14" s="30"/>
      <c r="V14" s="30"/>
      <c r="W14" s="30"/>
      <c r="X14" s="30"/>
      <c r="Y14" s="31"/>
    </row>
    <row r="15" spans="1:25" ht="12.75" customHeight="1">
      <c r="A15" s="28"/>
      <c r="B15" s="28"/>
      <c r="C15" s="28"/>
      <c r="D15" s="28"/>
      <c r="E15" s="33" t="s">
        <v>39</v>
      </c>
      <c r="F15" s="33" t="s">
        <v>40</v>
      </c>
      <c r="G15" s="34" t="s">
        <v>41</v>
      </c>
      <c r="H15" s="35" t="s">
        <v>42</v>
      </c>
      <c r="I15" s="29" t="s">
        <v>43</v>
      </c>
      <c r="J15" s="29"/>
      <c r="K15" s="29"/>
      <c r="L15" s="29"/>
      <c r="M15" s="28"/>
      <c r="N15" s="28"/>
      <c r="O15" s="28"/>
      <c r="P15" s="28"/>
      <c r="Q15" s="28"/>
      <c r="R15" s="28"/>
      <c r="S15" s="28"/>
      <c r="T15" s="30"/>
      <c r="U15" s="30"/>
      <c r="V15" s="30"/>
      <c r="W15" s="30"/>
      <c r="X15" s="30"/>
      <c r="Y15" s="31"/>
    </row>
    <row r="16" spans="1:25" ht="12.75">
      <c r="A16" s="28"/>
      <c r="B16" s="28"/>
      <c r="C16" s="28"/>
      <c r="D16" s="28"/>
      <c r="E16" s="33"/>
      <c r="F16" s="33"/>
      <c r="G16" s="34"/>
      <c r="H16" s="35"/>
      <c r="I16" s="33" t="s">
        <v>44</v>
      </c>
      <c r="J16" s="36" t="s">
        <v>45</v>
      </c>
      <c r="K16" s="29"/>
      <c r="L16" s="29"/>
      <c r="M16" s="28"/>
      <c r="N16" s="28"/>
      <c r="O16" s="28"/>
      <c r="P16" s="28"/>
      <c r="Q16" s="28"/>
      <c r="R16" s="28"/>
      <c r="S16" s="28"/>
      <c r="T16" s="30"/>
      <c r="U16" s="30"/>
      <c r="V16" s="30"/>
      <c r="W16" s="30"/>
      <c r="X16" s="30"/>
      <c r="Y16" s="31"/>
    </row>
    <row r="17" spans="1:29" s="41" customFormat="1" ht="12.75">
      <c r="A17" s="37">
        <v>1</v>
      </c>
      <c r="B17" s="37">
        <v>2</v>
      </c>
      <c r="C17" s="37">
        <v>3</v>
      </c>
      <c r="D17" s="37">
        <v>4</v>
      </c>
      <c r="E17" s="37">
        <v>5</v>
      </c>
      <c r="F17" s="37">
        <v>6</v>
      </c>
      <c r="G17" s="38">
        <v>7</v>
      </c>
      <c r="H17" s="37">
        <v>8</v>
      </c>
      <c r="I17" s="37">
        <v>9</v>
      </c>
      <c r="J17" s="37">
        <v>10</v>
      </c>
      <c r="K17" s="39">
        <v>11</v>
      </c>
      <c r="L17" s="39">
        <v>12</v>
      </c>
      <c r="M17" s="39">
        <v>13</v>
      </c>
      <c r="N17" s="37">
        <v>14</v>
      </c>
      <c r="O17" s="37">
        <v>15</v>
      </c>
      <c r="P17" s="37">
        <v>16</v>
      </c>
      <c r="Q17" s="37">
        <v>17</v>
      </c>
      <c r="R17" s="37">
        <v>18</v>
      </c>
      <c r="S17" s="37">
        <v>19</v>
      </c>
      <c r="T17" s="37">
        <v>20</v>
      </c>
      <c r="U17" s="37">
        <v>21</v>
      </c>
      <c r="V17" s="37">
        <v>22</v>
      </c>
      <c r="W17" s="37">
        <v>23</v>
      </c>
      <c r="X17" s="37">
        <v>24</v>
      </c>
      <c r="Y17" s="40"/>
      <c r="Z17" s="40"/>
      <c r="AA17" s="40"/>
      <c r="AB17" s="40"/>
      <c r="AC17" s="40"/>
    </row>
    <row r="18" spans="1:29" s="47" customFormat="1" ht="12.75">
      <c r="A18" s="42" t="s">
        <v>46</v>
      </c>
      <c r="B18" s="43"/>
      <c r="C18" s="44" t="s">
        <v>47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5"/>
      <c r="Z18" s="45"/>
      <c r="AA18" s="45"/>
      <c r="AB18" s="46"/>
      <c r="AC18" s="46"/>
    </row>
    <row r="19" spans="1:29" s="47" customFormat="1" ht="12.75">
      <c r="A19" s="48" t="s">
        <v>48</v>
      </c>
      <c r="B19" s="49"/>
      <c r="C19" s="44" t="s">
        <v>49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50"/>
      <c r="Z19" s="50"/>
      <c r="AA19" s="50"/>
      <c r="AB19" s="46"/>
      <c r="AC19" s="46"/>
    </row>
    <row r="20" spans="1:29" s="47" customFormat="1" ht="12.75" customHeight="1">
      <c r="A20" s="48" t="s">
        <v>50</v>
      </c>
      <c r="B20" s="49"/>
      <c r="C20" s="51" t="s">
        <v>51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0"/>
      <c r="Z20" s="50"/>
      <c r="AA20" s="50"/>
      <c r="AB20" s="46"/>
      <c r="AC20" s="46"/>
    </row>
    <row r="21" spans="1:29" s="47" customFormat="1" ht="12.75">
      <c r="A21" s="48"/>
      <c r="B21" s="49"/>
      <c r="C21" s="52"/>
      <c r="E21" s="52" t="s">
        <v>52</v>
      </c>
      <c r="F21" s="53" t="s">
        <v>53</v>
      </c>
      <c r="G21" s="53" t="s">
        <v>53</v>
      </c>
      <c r="H21" s="53" t="s">
        <v>53</v>
      </c>
      <c r="I21" s="53" t="s">
        <v>53</v>
      </c>
      <c r="J21" s="53" t="s">
        <v>53</v>
      </c>
      <c r="K21" s="53" t="s">
        <v>52</v>
      </c>
      <c r="L21" s="52" t="s">
        <v>52</v>
      </c>
      <c r="M21" s="52" t="s">
        <v>52</v>
      </c>
      <c r="N21" s="54"/>
      <c r="O21" s="54"/>
      <c r="P21" s="52"/>
      <c r="Q21" s="52"/>
      <c r="R21" s="52"/>
      <c r="S21" s="52"/>
      <c r="T21" s="52"/>
      <c r="U21" s="52"/>
      <c r="V21" s="52"/>
      <c r="W21" s="52"/>
      <c r="X21" s="52"/>
      <c r="Y21" s="55"/>
      <c r="Z21" s="55"/>
      <c r="AA21" s="55"/>
      <c r="AB21" s="46"/>
      <c r="AC21" s="46"/>
    </row>
    <row r="22" spans="1:29" s="47" customFormat="1" ht="12.75">
      <c r="A22" s="44" t="s">
        <v>54</v>
      </c>
      <c r="B22" s="44"/>
      <c r="C22" s="44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4"/>
      <c r="O22" s="54"/>
      <c r="P22" s="52"/>
      <c r="Q22" s="52"/>
      <c r="R22" s="52"/>
      <c r="S22" s="52"/>
      <c r="T22" s="52"/>
      <c r="U22" s="52"/>
      <c r="V22" s="52"/>
      <c r="W22" s="52"/>
      <c r="X22" s="52"/>
      <c r="Y22" s="40"/>
      <c r="Z22" s="40"/>
      <c r="AA22" s="40"/>
      <c r="AB22" s="46"/>
      <c r="AC22" s="46"/>
    </row>
    <row r="23" spans="1:29" s="47" customFormat="1" ht="12.75" customHeight="1">
      <c r="A23" s="48" t="s">
        <v>55</v>
      </c>
      <c r="B23" s="56"/>
      <c r="C23" s="51" t="s">
        <v>56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45"/>
      <c r="Z23" s="45"/>
      <c r="AA23" s="45"/>
      <c r="AB23" s="46"/>
      <c r="AC23" s="46"/>
    </row>
    <row r="24" spans="1:29" s="47" customFormat="1" ht="12.75">
      <c r="A24" s="48"/>
      <c r="B24" s="49"/>
      <c r="C24" s="52"/>
      <c r="D24" s="52"/>
      <c r="E24" s="52" t="s">
        <v>52</v>
      </c>
      <c r="F24" s="53" t="s">
        <v>53</v>
      </c>
      <c r="G24" s="53" t="s">
        <v>53</v>
      </c>
      <c r="H24" s="53" t="s">
        <v>53</v>
      </c>
      <c r="I24" s="53" t="s">
        <v>53</v>
      </c>
      <c r="J24" s="53" t="s">
        <v>53</v>
      </c>
      <c r="K24" s="53" t="s">
        <v>52</v>
      </c>
      <c r="L24" s="52" t="s">
        <v>52</v>
      </c>
      <c r="M24" s="52" t="s">
        <v>52</v>
      </c>
      <c r="N24" s="54"/>
      <c r="O24" s="54"/>
      <c r="P24" s="52"/>
      <c r="Q24" s="52"/>
      <c r="R24" s="52"/>
      <c r="S24" s="52"/>
      <c r="T24" s="52"/>
      <c r="U24" s="52"/>
      <c r="V24" s="52"/>
      <c r="W24" s="52"/>
      <c r="X24" s="52"/>
      <c r="Y24" s="55"/>
      <c r="Z24" s="55"/>
      <c r="AA24" s="55"/>
      <c r="AB24" s="46"/>
      <c r="AC24" s="46"/>
    </row>
    <row r="25" spans="1:29" s="47" customFormat="1" ht="12.75">
      <c r="A25" s="44" t="s">
        <v>57</v>
      </c>
      <c r="B25" s="44"/>
      <c r="C25" s="44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4"/>
      <c r="O25" s="54"/>
      <c r="P25" s="52"/>
      <c r="Q25" s="52"/>
      <c r="R25" s="52"/>
      <c r="S25" s="52"/>
      <c r="T25" s="52"/>
      <c r="U25" s="52"/>
      <c r="V25" s="52"/>
      <c r="W25" s="52"/>
      <c r="X25" s="52"/>
      <c r="Y25" s="40"/>
      <c r="Z25" s="40"/>
      <c r="AA25" s="40"/>
      <c r="AB25" s="46"/>
      <c r="AC25" s="46"/>
    </row>
    <row r="26" spans="1:29" s="47" customFormat="1" ht="12.75">
      <c r="A26" s="57" t="s">
        <v>58</v>
      </c>
      <c r="B26" s="58"/>
      <c r="C26" s="52" t="s">
        <v>59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45"/>
      <c r="Z26" s="45"/>
      <c r="AA26" s="45"/>
      <c r="AB26" s="46"/>
      <c r="AC26" s="46"/>
    </row>
    <row r="27" spans="1:29" s="47" customFormat="1" ht="12.75">
      <c r="A27" s="59"/>
      <c r="B27" s="60"/>
      <c r="C27" s="54"/>
      <c r="D27" s="54"/>
      <c r="E27" s="52" t="s">
        <v>52</v>
      </c>
      <c r="F27" s="53" t="s">
        <v>53</v>
      </c>
      <c r="G27" s="53" t="s">
        <v>53</v>
      </c>
      <c r="H27" s="53" t="s">
        <v>53</v>
      </c>
      <c r="I27" s="53" t="s">
        <v>53</v>
      </c>
      <c r="J27" s="53" t="s">
        <v>53</v>
      </c>
      <c r="K27" s="53" t="s">
        <v>52</v>
      </c>
      <c r="L27" s="52" t="s">
        <v>52</v>
      </c>
      <c r="M27" s="52" t="s">
        <v>52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45"/>
      <c r="Z27" s="45"/>
      <c r="AA27" s="45"/>
      <c r="AB27" s="46"/>
      <c r="AC27" s="46"/>
    </row>
    <row r="28" spans="1:29" s="47" customFormat="1" ht="12.75">
      <c r="A28" s="44" t="s">
        <v>60</v>
      </c>
      <c r="B28" s="44"/>
      <c r="C28" s="44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4"/>
      <c r="O28" s="54"/>
      <c r="P28" s="52"/>
      <c r="Q28" s="52"/>
      <c r="R28" s="52"/>
      <c r="S28" s="52"/>
      <c r="T28" s="52"/>
      <c r="U28" s="52"/>
      <c r="V28" s="52"/>
      <c r="W28" s="52"/>
      <c r="X28" s="52"/>
      <c r="Y28" s="55"/>
      <c r="Z28" s="55"/>
      <c r="AA28" s="55"/>
      <c r="AB28" s="46"/>
      <c r="AC28" s="46"/>
    </row>
    <row r="29" spans="1:29" s="47" customFormat="1" ht="12.75">
      <c r="A29" s="61" t="s">
        <v>61</v>
      </c>
      <c r="B29" s="62"/>
      <c r="C29" s="63" t="s">
        <v>62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55"/>
      <c r="Z29" s="55"/>
      <c r="AA29" s="55"/>
      <c r="AB29" s="46"/>
      <c r="AC29" s="46"/>
    </row>
    <row r="30" spans="1:29" s="47" customFormat="1" ht="12.75">
      <c r="A30" s="48"/>
      <c r="B30" s="64"/>
      <c r="C30" s="52"/>
      <c r="D30" s="52"/>
      <c r="E30" s="52" t="s">
        <v>52</v>
      </c>
      <c r="F30" s="53" t="s">
        <v>53</v>
      </c>
      <c r="G30" s="53" t="s">
        <v>53</v>
      </c>
      <c r="H30" s="53" t="s">
        <v>53</v>
      </c>
      <c r="I30" s="53" t="s">
        <v>53</v>
      </c>
      <c r="J30" s="53" t="s">
        <v>53</v>
      </c>
      <c r="K30" s="53" t="s">
        <v>52</v>
      </c>
      <c r="L30" s="52" t="s">
        <v>52</v>
      </c>
      <c r="M30" s="52" t="s">
        <v>52</v>
      </c>
      <c r="N30" s="53"/>
      <c r="O30" s="54"/>
      <c r="P30" s="52"/>
      <c r="Q30" s="52"/>
      <c r="R30" s="52"/>
      <c r="S30" s="52"/>
      <c r="T30" s="52"/>
      <c r="U30" s="52"/>
      <c r="V30" s="52"/>
      <c r="W30" s="52"/>
      <c r="X30" s="52"/>
      <c r="Y30" s="55"/>
      <c r="Z30" s="55"/>
      <c r="AA30" s="55"/>
      <c r="AB30" s="46"/>
      <c r="AC30" s="46"/>
    </row>
    <row r="31" spans="1:29" s="47" customFormat="1" ht="12.75">
      <c r="A31" s="44" t="s">
        <v>63</v>
      </c>
      <c r="B31" s="44"/>
      <c r="C31" s="44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4"/>
      <c r="O31" s="54"/>
      <c r="P31" s="52"/>
      <c r="Q31" s="52"/>
      <c r="R31" s="52"/>
      <c r="S31" s="52"/>
      <c r="T31" s="52"/>
      <c r="U31" s="52"/>
      <c r="V31" s="65"/>
      <c r="W31" s="44"/>
      <c r="X31" s="44"/>
      <c r="Y31" s="45"/>
      <c r="Z31" s="45"/>
      <c r="AA31" s="45"/>
      <c r="AB31" s="46"/>
      <c r="AC31" s="46"/>
    </row>
    <row r="32" spans="1:29" s="47" customFormat="1" ht="12.75" customHeight="1">
      <c r="A32" s="57" t="s">
        <v>64</v>
      </c>
      <c r="B32" s="58"/>
      <c r="C32" s="51" t="s">
        <v>65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46"/>
      <c r="Z32" s="46"/>
      <c r="AA32" s="46"/>
      <c r="AB32" s="46"/>
      <c r="AC32" s="46"/>
    </row>
    <row r="33" spans="1:29" s="47" customFormat="1" ht="12.75">
      <c r="A33" s="48"/>
      <c r="B33" s="49"/>
      <c r="C33" s="44"/>
      <c r="D33" s="44"/>
      <c r="E33" s="52" t="s">
        <v>52</v>
      </c>
      <c r="F33" s="53" t="s">
        <v>53</v>
      </c>
      <c r="G33" s="53" t="s">
        <v>53</v>
      </c>
      <c r="H33" s="53" t="s">
        <v>53</v>
      </c>
      <c r="I33" s="53" t="s">
        <v>53</v>
      </c>
      <c r="J33" s="53" t="s">
        <v>53</v>
      </c>
      <c r="K33" s="53" t="s">
        <v>52</v>
      </c>
      <c r="L33" s="52" t="s">
        <v>52</v>
      </c>
      <c r="M33" s="52" t="s">
        <v>52</v>
      </c>
      <c r="N33" s="66"/>
      <c r="O33" s="66"/>
      <c r="P33" s="66"/>
      <c r="Q33" s="44"/>
      <c r="R33" s="44"/>
      <c r="S33" s="44"/>
      <c r="T33" s="44"/>
      <c r="U33" s="44"/>
      <c r="V33" s="44"/>
      <c r="W33" s="44"/>
      <c r="X33" s="44"/>
      <c r="Y33" s="55"/>
      <c r="Z33" s="55"/>
      <c r="AA33" s="55"/>
      <c r="AB33" s="46"/>
      <c r="AC33" s="46"/>
    </row>
    <row r="34" spans="1:29" s="47" customFormat="1" ht="12.75">
      <c r="A34" s="67" t="s">
        <v>66</v>
      </c>
      <c r="B34" s="67"/>
      <c r="C34" s="67"/>
      <c r="D34" s="68"/>
      <c r="E34" s="60"/>
      <c r="F34" s="60"/>
      <c r="G34" s="60"/>
      <c r="H34" s="60"/>
      <c r="I34" s="60"/>
      <c r="J34" s="60"/>
      <c r="K34" s="60"/>
      <c r="L34" s="60"/>
      <c r="M34" s="60"/>
      <c r="N34" s="54"/>
      <c r="O34" s="54"/>
      <c r="P34" s="69"/>
      <c r="Q34" s="60"/>
      <c r="R34" s="60"/>
      <c r="S34" s="60"/>
      <c r="T34" s="60"/>
      <c r="U34" s="60"/>
      <c r="V34" s="60"/>
      <c r="W34" s="67"/>
      <c r="X34" s="44"/>
      <c r="Y34" s="40"/>
      <c r="Z34" s="40"/>
      <c r="AA34" s="40"/>
      <c r="AB34" s="46"/>
      <c r="AC34" s="46"/>
    </row>
    <row r="35" spans="1:29" s="47" customFormat="1" ht="12.7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70"/>
      <c r="Y35" s="40"/>
      <c r="Z35" s="40"/>
      <c r="AA35" s="40"/>
      <c r="AB35" s="46"/>
      <c r="AC35" s="46"/>
    </row>
    <row r="36" spans="1:29" s="47" customFormat="1" ht="12.75">
      <c r="A36" s="48" t="s">
        <v>67</v>
      </c>
      <c r="B36" s="56"/>
      <c r="C36" s="52" t="s">
        <v>68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46"/>
      <c r="Z36" s="46"/>
      <c r="AA36" s="46"/>
      <c r="AB36" s="46"/>
      <c r="AC36" s="46"/>
    </row>
    <row r="37" spans="1:29" s="47" customFormat="1" ht="12.75">
      <c r="A37" s="48"/>
      <c r="B37" s="49"/>
      <c r="C37" s="44"/>
      <c r="D37" s="44"/>
      <c r="E37" s="52" t="s">
        <v>52</v>
      </c>
      <c r="F37" s="53" t="s">
        <v>53</v>
      </c>
      <c r="G37" s="53" t="s">
        <v>53</v>
      </c>
      <c r="H37" s="53" t="s">
        <v>53</v>
      </c>
      <c r="I37" s="53" t="s">
        <v>53</v>
      </c>
      <c r="J37" s="53" t="s">
        <v>53</v>
      </c>
      <c r="K37" s="53" t="s">
        <v>52</v>
      </c>
      <c r="L37" s="52" t="s">
        <v>52</v>
      </c>
      <c r="M37" s="52" t="s">
        <v>52</v>
      </c>
      <c r="N37" s="53"/>
      <c r="O37" s="53"/>
      <c r="P37" s="44"/>
      <c r="Q37" s="44"/>
      <c r="R37" s="44"/>
      <c r="S37" s="44"/>
      <c r="T37" s="44"/>
      <c r="U37" s="44"/>
      <c r="V37" s="44"/>
      <c r="W37" s="44"/>
      <c r="X37" s="44"/>
      <c r="Y37" s="55"/>
      <c r="Z37" s="55"/>
      <c r="AA37" s="55"/>
      <c r="AB37" s="46"/>
      <c r="AC37" s="46"/>
    </row>
    <row r="38" spans="1:29" s="47" customFormat="1" ht="12.75">
      <c r="A38" s="44" t="s">
        <v>69</v>
      </c>
      <c r="B38" s="44"/>
      <c r="C38" s="44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4"/>
      <c r="O38" s="54"/>
      <c r="P38" s="52"/>
      <c r="Q38" s="52"/>
      <c r="R38" s="52"/>
      <c r="S38" s="52"/>
      <c r="T38" s="52"/>
      <c r="U38" s="52"/>
      <c r="V38" s="54"/>
      <c r="W38" s="54"/>
      <c r="X38" s="54"/>
      <c r="Y38" s="40"/>
      <c r="Z38" s="40"/>
      <c r="AA38" s="40"/>
      <c r="AB38" s="46"/>
      <c r="AC38" s="46"/>
    </row>
    <row r="39" spans="1:29" s="47" customFormat="1" ht="12.75">
      <c r="A39" s="44" t="s">
        <v>70</v>
      </c>
      <c r="B39" s="44"/>
      <c r="C39" s="44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4"/>
      <c r="O39" s="54"/>
      <c r="P39" s="52"/>
      <c r="Q39" s="52"/>
      <c r="R39" s="52"/>
      <c r="S39" s="52"/>
      <c r="T39" s="52"/>
      <c r="U39" s="52"/>
      <c r="V39" s="51"/>
      <c r="W39" s="51"/>
      <c r="X39" s="51"/>
      <c r="Y39" s="40"/>
      <c r="Z39" s="40"/>
      <c r="AA39" s="40"/>
      <c r="AB39" s="46"/>
      <c r="AC39" s="46"/>
    </row>
    <row r="40" spans="1:29" s="47" customFormat="1" ht="12.75" customHeight="1">
      <c r="A40" s="48" t="s">
        <v>71</v>
      </c>
      <c r="B40" s="56"/>
      <c r="C40" s="71" t="s">
        <v>72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55"/>
      <c r="Z40" s="55"/>
      <c r="AA40" s="55"/>
      <c r="AB40" s="46"/>
      <c r="AC40" s="46"/>
    </row>
    <row r="41" spans="1:29" s="47" customFormat="1" ht="12.75" customHeight="1">
      <c r="A41" s="48" t="s">
        <v>73</v>
      </c>
      <c r="B41" s="56"/>
      <c r="C41" s="51" t="s">
        <v>51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5"/>
      <c r="Z41" s="55"/>
      <c r="AA41" s="55"/>
      <c r="AB41" s="46"/>
      <c r="AC41" s="46"/>
    </row>
    <row r="42" spans="1:29" s="84" customFormat="1" ht="12.75">
      <c r="A42" s="72" t="s">
        <v>74</v>
      </c>
      <c r="B42" s="73" t="s">
        <v>75</v>
      </c>
      <c r="C42" s="74" t="s">
        <v>76</v>
      </c>
      <c r="D42" s="75">
        <v>290.842</v>
      </c>
      <c r="E42" s="76">
        <f>D42</f>
        <v>290.842</v>
      </c>
      <c r="F42" s="77" t="s">
        <v>53</v>
      </c>
      <c r="G42" s="77" t="s">
        <v>53</v>
      </c>
      <c r="H42" s="77" t="s">
        <v>53</v>
      </c>
      <c r="I42" s="77" t="s">
        <v>53</v>
      </c>
      <c r="J42" s="77" t="s">
        <v>53</v>
      </c>
      <c r="K42" s="77" t="s">
        <v>52</v>
      </c>
      <c r="L42" s="78" t="s">
        <v>52</v>
      </c>
      <c r="M42" s="78" t="s">
        <v>52</v>
      </c>
      <c r="N42" s="79"/>
      <c r="O42" s="79">
        <f>E42</f>
        <v>290.842</v>
      </c>
      <c r="P42" s="79"/>
      <c r="Q42" s="80"/>
      <c r="R42" s="80">
        <f>O42</f>
        <v>290.842</v>
      </c>
      <c r="S42" s="80"/>
      <c r="T42" s="65">
        <v>20.4</v>
      </c>
      <c r="U42" s="65"/>
      <c r="V42" s="65"/>
      <c r="W42" s="65"/>
      <c r="X42" s="81">
        <v>167.83</v>
      </c>
      <c r="Y42" s="82"/>
      <c r="Z42" s="82"/>
      <c r="AA42" s="82"/>
      <c r="AB42" s="83"/>
      <c r="AC42" s="83"/>
    </row>
    <row r="43" spans="1:29" s="84" customFormat="1" ht="12.75">
      <c r="A43" s="72" t="s">
        <v>77</v>
      </c>
      <c r="B43" s="73" t="s">
        <v>78</v>
      </c>
      <c r="C43" s="74" t="s">
        <v>76</v>
      </c>
      <c r="D43" s="75">
        <v>88.767</v>
      </c>
      <c r="E43" s="76">
        <f>D43</f>
        <v>88.767</v>
      </c>
      <c r="F43" s="77"/>
      <c r="G43" s="77"/>
      <c r="H43" s="77"/>
      <c r="I43" s="77"/>
      <c r="J43" s="77"/>
      <c r="K43" s="77"/>
      <c r="L43" s="78"/>
      <c r="M43" s="78"/>
      <c r="N43" s="79"/>
      <c r="O43" s="79">
        <f>E43</f>
        <v>88.767</v>
      </c>
      <c r="P43" s="79"/>
      <c r="Q43" s="80">
        <f>O43</f>
        <v>88.767</v>
      </c>
      <c r="R43" s="80"/>
      <c r="S43" s="80"/>
      <c r="T43" s="65">
        <v>15</v>
      </c>
      <c r="U43" s="65"/>
      <c r="V43" s="65"/>
      <c r="W43" s="65"/>
      <c r="X43" s="81">
        <v>70.7</v>
      </c>
      <c r="Y43" s="82"/>
      <c r="Z43" s="82"/>
      <c r="AA43" s="82"/>
      <c r="AB43" s="83"/>
      <c r="AC43" s="83"/>
    </row>
    <row r="44" spans="1:29" s="84" customFormat="1" ht="12.75">
      <c r="A44" s="72" t="s">
        <v>79</v>
      </c>
      <c r="B44" s="73" t="s">
        <v>80</v>
      </c>
      <c r="C44" s="74" t="s">
        <v>76</v>
      </c>
      <c r="D44" s="75">
        <v>28.919</v>
      </c>
      <c r="E44" s="76">
        <f>D44</f>
        <v>28.919</v>
      </c>
      <c r="F44" s="77"/>
      <c r="G44" s="77"/>
      <c r="H44" s="77"/>
      <c r="I44" s="77"/>
      <c r="J44" s="77"/>
      <c r="K44" s="77"/>
      <c r="L44" s="78"/>
      <c r="M44" s="78"/>
      <c r="N44" s="79"/>
      <c r="O44" s="79">
        <f>E44</f>
        <v>28.919</v>
      </c>
      <c r="P44" s="79"/>
      <c r="Q44" s="80"/>
      <c r="R44" s="80"/>
      <c r="S44" s="80">
        <f>O44</f>
        <v>28.919</v>
      </c>
      <c r="T44" s="65">
        <v>13.2</v>
      </c>
      <c r="U44" s="65"/>
      <c r="V44" s="65"/>
      <c r="W44" s="65"/>
      <c r="X44" s="81">
        <v>26.44</v>
      </c>
      <c r="Y44" s="82"/>
      <c r="Z44" s="82"/>
      <c r="AA44" s="82"/>
      <c r="AB44" s="83"/>
      <c r="AC44" s="83"/>
    </row>
    <row r="45" spans="1:29" s="84" customFormat="1" ht="12.75">
      <c r="A45" s="72" t="s">
        <v>81</v>
      </c>
      <c r="B45" s="73" t="s">
        <v>82</v>
      </c>
      <c r="C45" s="74" t="s">
        <v>83</v>
      </c>
      <c r="D45" s="75">
        <v>715.083</v>
      </c>
      <c r="E45" s="76">
        <f>D45</f>
        <v>715.083</v>
      </c>
      <c r="F45" s="77" t="s">
        <v>53</v>
      </c>
      <c r="G45" s="77" t="s">
        <v>53</v>
      </c>
      <c r="H45" s="77" t="s">
        <v>53</v>
      </c>
      <c r="I45" s="77" t="s">
        <v>53</v>
      </c>
      <c r="J45" s="77" t="s">
        <v>53</v>
      </c>
      <c r="K45" s="77" t="s">
        <v>52</v>
      </c>
      <c r="L45" s="78" t="s">
        <v>52</v>
      </c>
      <c r="M45" s="78" t="s">
        <v>52</v>
      </c>
      <c r="N45" s="79"/>
      <c r="O45" s="79">
        <f>E45</f>
        <v>715.083</v>
      </c>
      <c r="P45" s="79"/>
      <c r="Q45" s="80"/>
      <c r="R45" s="80">
        <v>300</v>
      </c>
      <c r="S45" s="80">
        <f>O45-R45</f>
        <v>415.08299999999997</v>
      </c>
      <c r="T45" s="65">
        <v>213.6</v>
      </c>
      <c r="U45" s="65"/>
      <c r="V45" s="65">
        <v>17020</v>
      </c>
      <c r="W45" s="65"/>
      <c r="X45" s="81">
        <v>40.23</v>
      </c>
      <c r="Y45" s="82"/>
      <c r="Z45" s="82"/>
      <c r="AA45" s="82"/>
      <c r="AB45" s="83"/>
      <c r="AC45" s="83"/>
    </row>
    <row r="46" spans="1:29" s="47" customFormat="1" ht="12.75">
      <c r="A46" s="44" t="s">
        <v>84</v>
      </c>
      <c r="B46" s="44"/>
      <c r="C46" s="44"/>
      <c r="D46" s="85">
        <f>SUM(D42:D45)</f>
        <v>1123.6109999999999</v>
      </c>
      <c r="E46" s="85">
        <f>SUM(E42:E45)</f>
        <v>1123.6109999999999</v>
      </c>
      <c r="F46" s="85">
        <f>SUM(F42:F45)</f>
        <v>0</v>
      </c>
      <c r="G46" s="85">
        <f>SUM(G42:G45)</f>
        <v>0</v>
      </c>
      <c r="H46" s="85">
        <f>SUM(H42:H45)</f>
        <v>0</v>
      </c>
      <c r="I46" s="85">
        <f>SUM(I42:I45)</f>
        <v>0</v>
      </c>
      <c r="J46" s="85">
        <f>SUM(J42:J45)</f>
        <v>0</v>
      </c>
      <c r="K46" s="85">
        <f>SUM(K42:K45)</f>
        <v>0</v>
      </c>
      <c r="L46" s="85">
        <f>SUM(L42:L45)</f>
        <v>0</v>
      </c>
      <c r="M46" s="85">
        <f>SUM(M42:M45)</f>
        <v>0</v>
      </c>
      <c r="N46" s="85">
        <f>SUM(N42:N45)</f>
        <v>0</v>
      </c>
      <c r="O46" s="85">
        <f>SUM(O42:O45)</f>
        <v>1123.6109999999999</v>
      </c>
      <c r="P46" s="85">
        <f>SUM(P42:P45)</f>
        <v>0</v>
      </c>
      <c r="Q46" s="85">
        <f>SUM(Q42:Q45)</f>
        <v>88.767</v>
      </c>
      <c r="R46" s="85">
        <f>SUM(R42:R45)</f>
        <v>590.842</v>
      </c>
      <c r="S46" s="85">
        <f>SUM(S42:S45)</f>
        <v>444.00199999999995</v>
      </c>
      <c r="T46" s="85">
        <f>SUM(T42:T45)</f>
        <v>262.2</v>
      </c>
      <c r="U46" s="85"/>
      <c r="V46" s="86">
        <f>SUM(V42:V45)</f>
        <v>17020</v>
      </c>
      <c r="W46" s="85">
        <f>SUM(W42:W45)</f>
        <v>0</v>
      </c>
      <c r="X46" s="85">
        <f>SUM(X42:X45)</f>
        <v>305.20000000000005</v>
      </c>
      <c r="Y46" s="55"/>
      <c r="Z46" s="55"/>
      <c r="AA46" s="55"/>
      <c r="AB46" s="46"/>
      <c r="AC46" s="46"/>
    </row>
    <row r="47" spans="1:29" s="47" customFormat="1" ht="12.75" customHeight="1">
      <c r="A47" s="57" t="s">
        <v>85</v>
      </c>
      <c r="B47" s="58"/>
      <c r="C47" s="51" t="s">
        <v>56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5"/>
      <c r="Z47" s="55"/>
      <c r="AA47" s="55"/>
      <c r="AB47" s="46"/>
      <c r="AC47" s="46"/>
    </row>
    <row r="48" spans="1:29" s="47" customFormat="1" ht="12.75">
      <c r="A48" s="57" t="s">
        <v>86</v>
      </c>
      <c r="B48" s="87"/>
      <c r="C48" s="88"/>
      <c r="D48" s="89"/>
      <c r="E48" s="89"/>
      <c r="F48" s="53" t="s">
        <v>53</v>
      </c>
      <c r="G48" s="53" t="s">
        <v>53</v>
      </c>
      <c r="H48" s="53" t="s">
        <v>53</v>
      </c>
      <c r="I48" s="53" t="s">
        <v>53</v>
      </c>
      <c r="J48" s="53" t="s">
        <v>53</v>
      </c>
      <c r="K48" s="53" t="s">
        <v>52</v>
      </c>
      <c r="L48" s="52" t="s">
        <v>52</v>
      </c>
      <c r="M48" s="52" t="s">
        <v>52</v>
      </c>
      <c r="N48" s="90"/>
      <c r="O48" s="90"/>
      <c r="P48" s="90"/>
      <c r="Q48" s="91"/>
      <c r="R48" s="92"/>
      <c r="S48" s="92"/>
      <c r="T48" s="93"/>
      <c r="U48" s="93"/>
      <c r="V48" s="52"/>
      <c r="W48" s="52"/>
      <c r="X48" s="93"/>
      <c r="Y48" s="55"/>
      <c r="Z48" s="55"/>
      <c r="AA48" s="55"/>
      <c r="AB48" s="46"/>
      <c r="AC48" s="46"/>
    </row>
    <row r="49" spans="1:29" s="47" customFormat="1" ht="12.75">
      <c r="A49" s="44" t="s">
        <v>87</v>
      </c>
      <c r="B49" s="44"/>
      <c r="C49" s="44">
        <f>SUM(C48:C48)</f>
        <v>0</v>
      </c>
      <c r="D49" s="85">
        <f>SUM(D48:D48)</f>
        <v>0</v>
      </c>
      <c r="E49" s="85">
        <f>SUM(E48:E48)</f>
        <v>0</v>
      </c>
      <c r="F49" s="85">
        <f>SUM(F48:F48)</f>
        <v>0</v>
      </c>
      <c r="G49" s="85">
        <f>SUM(G48:G48)</f>
        <v>0</v>
      </c>
      <c r="H49" s="85">
        <f>SUM(H48:H48)</f>
        <v>0</v>
      </c>
      <c r="I49" s="85">
        <f>SUM(I48:I48)</f>
        <v>0</v>
      </c>
      <c r="J49" s="85">
        <f>SUM(J48:J48)</f>
        <v>0</v>
      </c>
      <c r="K49" s="85">
        <f>SUM(K48:K48)</f>
        <v>0</v>
      </c>
      <c r="L49" s="85">
        <f>SUM(L48:L48)</f>
        <v>0</v>
      </c>
      <c r="M49" s="85">
        <f>SUM(M48:M48)</f>
        <v>0</v>
      </c>
      <c r="N49" s="85">
        <f>SUM(N48:N48)</f>
        <v>0</v>
      </c>
      <c r="O49" s="85">
        <f>SUM(O48:O48)</f>
        <v>0</v>
      </c>
      <c r="P49" s="85">
        <f>SUM(P48:P48)</f>
        <v>0</v>
      </c>
      <c r="Q49" s="85">
        <f>SUM(Q48:Q48)</f>
        <v>0</v>
      </c>
      <c r="R49" s="85">
        <f>SUM(R48:R48)</f>
        <v>0</v>
      </c>
      <c r="S49" s="85">
        <f>SUM(S48:S48)</f>
        <v>0</v>
      </c>
      <c r="T49" s="85">
        <f>SUM(T48:T48)</f>
        <v>0</v>
      </c>
      <c r="U49" s="85"/>
      <c r="V49" s="85">
        <f>SUM(V48:V48)</f>
        <v>0</v>
      </c>
      <c r="W49" s="85">
        <f>SUM(W48:W48)</f>
        <v>0</v>
      </c>
      <c r="X49" s="85">
        <f>SUM(X48:X48)</f>
        <v>0</v>
      </c>
      <c r="Y49" s="55"/>
      <c r="Z49" s="55"/>
      <c r="AA49" s="55"/>
      <c r="AB49" s="46"/>
      <c r="AC49" s="46"/>
    </row>
    <row r="50" spans="1:29" s="47" customFormat="1" ht="12.75">
      <c r="A50" s="57" t="s">
        <v>88</v>
      </c>
      <c r="B50" s="58"/>
      <c r="C50" s="52" t="s">
        <v>59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5"/>
      <c r="Z50" s="55"/>
      <c r="AA50" s="55"/>
      <c r="AB50" s="46"/>
      <c r="AC50" s="46"/>
    </row>
    <row r="51" spans="1:29" s="47" customFormat="1" ht="12.75">
      <c r="A51" s="57"/>
      <c r="B51" s="94"/>
      <c r="C51" s="54"/>
      <c r="D51" s="54"/>
      <c r="E51" s="52" t="s">
        <v>52</v>
      </c>
      <c r="F51" s="53" t="s">
        <v>53</v>
      </c>
      <c r="G51" s="53" t="s">
        <v>53</v>
      </c>
      <c r="H51" s="53" t="s">
        <v>53</v>
      </c>
      <c r="I51" s="53" t="s">
        <v>53</v>
      </c>
      <c r="J51" s="53" t="s">
        <v>53</v>
      </c>
      <c r="K51" s="53" t="s">
        <v>52</v>
      </c>
      <c r="L51" s="52" t="s">
        <v>52</v>
      </c>
      <c r="M51" s="52" t="s">
        <v>52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40"/>
      <c r="Z51" s="40"/>
      <c r="AA51" s="40"/>
      <c r="AB51" s="46"/>
      <c r="AC51" s="46"/>
    </row>
    <row r="52" spans="1:29" s="47" customFormat="1" ht="12.75">
      <c r="A52" s="95" t="s">
        <v>89</v>
      </c>
      <c r="B52" s="95"/>
      <c r="C52" s="95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5"/>
      <c r="Z52" s="55"/>
      <c r="AA52" s="55"/>
      <c r="AB52" s="46"/>
      <c r="AC52" s="46"/>
    </row>
    <row r="53" spans="1:29" s="47" customFormat="1" ht="12.75">
      <c r="A53" s="57" t="s">
        <v>90</v>
      </c>
      <c r="B53" s="58"/>
      <c r="C53" s="63" t="s">
        <v>62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55"/>
      <c r="Z53" s="55"/>
      <c r="AA53" s="55"/>
      <c r="AB53" s="46"/>
      <c r="AC53" s="46"/>
    </row>
    <row r="54" spans="1:29" s="84" customFormat="1" ht="12.75">
      <c r="A54" s="96" t="s">
        <v>91</v>
      </c>
      <c r="B54" s="73" t="s">
        <v>92</v>
      </c>
      <c r="C54" s="97" t="s">
        <v>76</v>
      </c>
      <c r="D54" s="98">
        <v>108.333</v>
      </c>
      <c r="E54" s="99">
        <f>D54</f>
        <v>108.333</v>
      </c>
      <c r="F54" s="100"/>
      <c r="G54" s="100"/>
      <c r="H54" s="100"/>
      <c r="I54" s="100"/>
      <c r="J54" s="100"/>
      <c r="K54" s="100"/>
      <c r="L54" s="100"/>
      <c r="M54" s="100"/>
      <c r="N54" s="100"/>
      <c r="O54" s="79">
        <f>D54</f>
        <v>108.333</v>
      </c>
      <c r="P54" s="79"/>
      <c r="Q54" s="101">
        <f>O54</f>
        <v>108.333</v>
      </c>
      <c r="R54" s="102"/>
      <c r="S54" s="100"/>
      <c r="T54" s="103">
        <v>2.4</v>
      </c>
      <c r="U54" s="104"/>
      <c r="V54" s="105"/>
      <c r="W54" s="104"/>
      <c r="X54" s="106">
        <v>752.33</v>
      </c>
      <c r="Y54" s="82"/>
      <c r="Z54" s="82"/>
      <c r="AA54" s="82"/>
      <c r="AB54" s="83"/>
      <c r="AC54" s="83"/>
    </row>
    <row r="55" spans="1:29" s="84" customFormat="1" ht="12.75">
      <c r="A55" s="96" t="s">
        <v>93</v>
      </c>
      <c r="B55" s="107" t="s">
        <v>94</v>
      </c>
      <c r="C55" s="97" t="s">
        <v>76</v>
      </c>
      <c r="D55" s="98">
        <v>152.148</v>
      </c>
      <c r="E55" s="99">
        <f>D55</f>
        <v>152.148</v>
      </c>
      <c r="F55" s="77" t="s">
        <v>53</v>
      </c>
      <c r="G55" s="77" t="s">
        <v>53</v>
      </c>
      <c r="H55" s="77" t="s">
        <v>53</v>
      </c>
      <c r="I55" s="77" t="s">
        <v>53</v>
      </c>
      <c r="J55" s="77" t="s">
        <v>53</v>
      </c>
      <c r="K55" s="77" t="s">
        <v>52</v>
      </c>
      <c r="L55" s="78" t="s">
        <v>52</v>
      </c>
      <c r="M55" s="78" t="s">
        <v>52</v>
      </c>
      <c r="N55" s="108"/>
      <c r="O55" s="79">
        <f>D55</f>
        <v>152.148</v>
      </c>
      <c r="P55" s="79"/>
      <c r="Q55" s="101">
        <f>O55</f>
        <v>152.148</v>
      </c>
      <c r="R55" s="102"/>
      <c r="S55" s="79"/>
      <c r="T55" s="103">
        <v>13.2</v>
      </c>
      <c r="U55" s="104"/>
      <c r="V55" s="105">
        <v>56210</v>
      </c>
      <c r="W55" s="104"/>
      <c r="X55" s="106">
        <v>132.88</v>
      </c>
      <c r="Y55" s="109"/>
      <c r="Z55" s="109"/>
      <c r="AA55" s="109"/>
      <c r="AB55" s="83"/>
      <c r="AC55" s="83"/>
    </row>
    <row r="56" spans="1:29" s="47" customFormat="1" ht="12.75">
      <c r="A56" s="95" t="s">
        <v>95</v>
      </c>
      <c r="B56" s="95"/>
      <c r="C56" s="95"/>
      <c r="D56" s="110">
        <f>SUM(D54:D55)</f>
        <v>260.481</v>
      </c>
      <c r="E56" s="110">
        <f>SUM(E54:E55)</f>
        <v>260.481</v>
      </c>
      <c r="F56" s="110">
        <f>SUM(F54:F55)</f>
        <v>0</v>
      </c>
      <c r="G56" s="110">
        <f>SUM(G54:G55)</f>
        <v>0</v>
      </c>
      <c r="H56" s="110">
        <f>SUM(H54:H55)</f>
        <v>0</v>
      </c>
      <c r="I56" s="110">
        <f>SUM(I54:I55)</f>
        <v>0</v>
      </c>
      <c r="J56" s="110">
        <f>SUM(J54:J55)</f>
        <v>0</v>
      </c>
      <c r="K56" s="110">
        <f>SUM(K54:K55)</f>
        <v>0</v>
      </c>
      <c r="L56" s="110">
        <f>SUM(L54:L55)</f>
        <v>0</v>
      </c>
      <c r="M56" s="110">
        <f>SUM(M54:M55)</f>
        <v>0</v>
      </c>
      <c r="N56" s="110">
        <f>SUM(N54:N55)</f>
        <v>0</v>
      </c>
      <c r="O56" s="110">
        <f>SUM(O54:O55)</f>
        <v>260.481</v>
      </c>
      <c r="P56" s="110">
        <f>SUM(P54:P55)</f>
        <v>0</v>
      </c>
      <c r="Q56" s="110">
        <f>SUM(Q54:Q55)</f>
        <v>260.481</v>
      </c>
      <c r="R56" s="110">
        <f>SUM(R54:R55)</f>
        <v>0</v>
      </c>
      <c r="S56" s="110">
        <f>SUM(S54:S55)</f>
        <v>0</v>
      </c>
      <c r="T56" s="110">
        <f>SUM(T54:T55)</f>
        <v>15.6</v>
      </c>
      <c r="U56" s="110">
        <f>SUM(U54:U55)</f>
        <v>0</v>
      </c>
      <c r="V56" s="111">
        <f>SUM(V54:V55)</f>
        <v>56210</v>
      </c>
      <c r="W56" s="110">
        <f>SUM(W54:W55)</f>
        <v>0</v>
      </c>
      <c r="X56" s="110">
        <f>SUM(X54:X55)</f>
        <v>885.21</v>
      </c>
      <c r="Y56" s="55"/>
      <c r="Z56" s="55"/>
      <c r="AA56" s="55"/>
      <c r="AB56" s="46"/>
      <c r="AC56" s="46"/>
    </row>
    <row r="57" spans="1:29" s="47" customFormat="1" ht="12.75">
      <c r="A57" s="57" t="s">
        <v>96</v>
      </c>
      <c r="B57" s="52" t="s">
        <v>97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40"/>
      <c r="Z57" s="40"/>
      <c r="AA57" s="40"/>
      <c r="AB57" s="46"/>
      <c r="AC57" s="46"/>
    </row>
    <row r="58" spans="1:29" s="47" customFormat="1" ht="12.75">
      <c r="A58" s="94"/>
      <c r="B58" s="112"/>
      <c r="C58" s="113"/>
      <c r="D58" s="92"/>
      <c r="E58" s="92">
        <f>D58</f>
        <v>0</v>
      </c>
      <c r="F58" s="53" t="s">
        <v>53</v>
      </c>
      <c r="G58" s="53" t="s">
        <v>53</v>
      </c>
      <c r="H58" s="53" t="s">
        <v>53</v>
      </c>
      <c r="I58" s="53" t="s">
        <v>53</v>
      </c>
      <c r="J58" s="53" t="s">
        <v>53</v>
      </c>
      <c r="K58" s="53" t="s">
        <v>52</v>
      </c>
      <c r="L58" s="52" t="s">
        <v>52</v>
      </c>
      <c r="M58" s="52" t="s">
        <v>52</v>
      </c>
      <c r="N58" s="66"/>
      <c r="O58" s="54">
        <f>D58</f>
        <v>0</v>
      </c>
      <c r="P58" s="66"/>
      <c r="Q58" s="44"/>
      <c r="R58" s="44"/>
      <c r="S58" s="52">
        <f>O58</f>
        <v>0</v>
      </c>
      <c r="T58" s="52"/>
      <c r="U58" s="44"/>
      <c r="V58" s="44"/>
      <c r="W58" s="44"/>
      <c r="X58" s="52"/>
      <c r="Y58" s="45"/>
      <c r="Z58" s="45"/>
      <c r="AA58" s="45"/>
      <c r="AB58" s="46"/>
      <c r="AC58" s="46"/>
    </row>
    <row r="59" spans="1:29" s="47" customFormat="1" ht="12.75">
      <c r="A59" s="44" t="s">
        <v>98</v>
      </c>
      <c r="B59" s="44"/>
      <c r="C59" s="44"/>
      <c r="D59" s="114">
        <f>SUM(D58:D58)</f>
        <v>0</v>
      </c>
      <c r="E59" s="114">
        <f>SUM(E58:E58)</f>
        <v>0</v>
      </c>
      <c r="F59" s="115">
        <f>SUM(F58:F58)</f>
        <v>0</v>
      </c>
      <c r="G59" s="115">
        <f>SUM(G58:G58)</f>
        <v>0</v>
      </c>
      <c r="H59" s="115">
        <f>SUM(H58:H58)</f>
        <v>0</v>
      </c>
      <c r="I59" s="115">
        <f>SUM(I58:I58)</f>
        <v>0</v>
      </c>
      <c r="J59" s="115">
        <f>SUM(J58:J58)</f>
        <v>0</v>
      </c>
      <c r="K59" s="115">
        <f>SUM(K58:K58)</f>
        <v>0</v>
      </c>
      <c r="L59" s="115">
        <f>SUM(L58:L58)</f>
        <v>0</v>
      </c>
      <c r="M59" s="115">
        <f>SUM(M58:M58)</f>
        <v>0</v>
      </c>
      <c r="N59" s="115">
        <f>SUM(N58:N58)</f>
        <v>0</v>
      </c>
      <c r="O59" s="115">
        <f>SUM(O58:O58)</f>
        <v>0</v>
      </c>
      <c r="P59" s="115">
        <f>SUM(P58:P58)</f>
        <v>0</v>
      </c>
      <c r="Q59" s="115">
        <f>SUM(Q58:Q58)</f>
        <v>0</v>
      </c>
      <c r="R59" s="115">
        <f>SUM(R58:R58)</f>
        <v>0</v>
      </c>
      <c r="S59" s="115">
        <f>SUM(S58:S58)</f>
        <v>0</v>
      </c>
      <c r="T59" s="115">
        <f>SUM(T58:T58)</f>
        <v>0</v>
      </c>
      <c r="U59" s="116"/>
      <c r="V59" s="116">
        <f>SUM(V58:V58)</f>
        <v>0</v>
      </c>
      <c r="W59" s="116">
        <f>SUM(W58:W58)</f>
        <v>0</v>
      </c>
      <c r="X59" s="116">
        <f>SUM(X58:X58)</f>
        <v>0</v>
      </c>
      <c r="Y59" s="55"/>
      <c r="Z59" s="55"/>
      <c r="AA59" s="55"/>
      <c r="AB59" s="46"/>
      <c r="AC59" s="46"/>
    </row>
    <row r="60" spans="1:29" s="47" customFormat="1" ht="12.75">
      <c r="A60" s="57" t="s">
        <v>99</v>
      </c>
      <c r="B60" s="60" t="s">
        <v>100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55"/>
      <c r="Z60" s="55"/>
      <c r="AA60" s="55"/>
      <c r="AB60" s="46"/>
      <c r="AC60" s="46"/>
    </row>
    <row r="61" spans="1:29" s="47" customFormat="1" ht="12.75">
      <c r="A61" s="48"/>
      <c r="B61" s="117"/>
      <c r="C61" s="52"/>
      <c r="D61" s="92"/>
      <c r="E61" s="92">
        <f>D61</f>
        <v>0</v>
      </c>
      <c r="F61" s="53" t="s">
        <v>53</v>
      </c>
      <c r="G61" s="53" t="s">
        <v>53</v>
      </c>
      <c r="H61" s="53" t="s">
        <v>53</v>
      </c>
      <c r="I61" s="53" t="s">
        <v>53</v>
      </c>
      <c r="J61" s="53" t="s">
        <v>53</v>
      </c>
      <c r="K61" s="53" t="s">
        <v>52</v>
      </c>
      <c r="L61" s="52" t="s">
        <v>52</v>
      </c>
      <c r="M61" s="52" t="s">
        <v>52</v>
      </c>
      <c r="N61" s="54"/>
      <c r="O61" s="90">
        <f>E61</f>
        <v>0</v>
      </c>
      <c r="P61" s="91"/>
      <c r="Q61" s="91"/>
      <c r="R61" s="91"/>
      <c r="S61" s="91"/>
      <c r="T61" s="52"/>
      <c r="U61" s="52"/>
      <c r="V61" s="52"/>
      <c r="W61" s="54"/>
      <c r="X61" s="90"/>
      <c r="Y61" s="55"/>
      <c r="Z61" s="55"/>
      <c r="AA61" s="55"/>
      <c r="AB61" s="46"/>
      <c r="AC61" s="46"/>
    </row>
    <row r="62" spans="1:29" s="47" customFormat="1" ht="12.75">
      <c r="A62" s="44" t="s">
        <v>101</v>
      </c>
      <c r="B62" s="44"/>
      <c r="C62" s="44"/>
      <c r="D62" s="118">
        <f>SUM(D61:D61)</f>
        <v>0</v>
      </c>
      <c r="E62" s="85">
        <f>SUM(E61:E61)</f>
        <v>0</v>
      </c>
      <c r="F62" s="85">
        <f>SUM(F61:F61)</f>
        <v>0</v>
      </c>
      <c r="G62" s="85">
        <f>SUM(G61:G61)</f>
        <v>0</v>
      </c>
      <c r="H62" s="85">
        <f>SUM(H61:H61)</f>
        <v>0</v>
      </c>
      <c r="I62" s="85">
        <f>SUM(I61:I61)</f>
        <v>0</v>
      </c>
      <c r="J62" s="85">
        <f>SUM(J61:J61)</f>
        <v>0</v>
      </c>
      <c r="K62" s="85">
        <f>SUM(K61:K61)</f>
        <v>0</v>
      </c>
      <c r="L62" s="85">
        <f>SUM(L61:L61)</f>
        <v>0</v>
      </c>
      <c r="M62" s="85">
        <f>SUM(M61:M61)</f>
        <v>0</v>
      </c>
      <c r="N62" s="85">
        <f>SUM(N61:N61)</f>
        <v>0</v>
      </c>
      <c r="O62" s="85">
        <f>SUM(O61:O61)</f>
        <v>0</v>
      </c>
      <c r="P62" s="85">
        <f>SUM(P61:P61)</f>
        <v>0</v>
      </c>
      <c r="Q62" s="85">
        <f>SUM(Q61:Q61)</f>
        <v>0</v>
      </c>
      <c r="R62" s="85">
        <f>SUM(R61:R61)</f>
        <v>0</v>
      </c>
      <c r="S62" s="85">
        <f>SUM(S61:S61)</f>
        <v>0</v>
      </c>
      <c r="T62" s="85">
        <f>SUM(T61:T61)</f>
        <v>0</v>
      </c>
      <c r="U62" s="85"/>
      <c r="V62" s="85">
        <f>SUM(V61:V61)</f>
        <v>0</v>
      </c>
      <c r="W62" s="85">
        <f>SUM(W61:W61)</f>
        <v>0</v>
      </c>
      <c r="X62" s="85">
        <f>SUM(X61:X61)</f>
        <v>0</v>
      </c>
      <c r="Y62" s="55"/>
      <c r="Z62" s="55"/>
      <c r="AA62" s="55"/>
      <c r="AB62" s="46"/>
      <c r="AC62" s="46"/>
    </row>
    <row r="63" spans="1:29" s="47" customFormat="1" ht="12.75">
      <c r="A63" s="119" t="s">
        <v>102</v>
      </c>
      <c r="B63" s="120" t="s">
        <v>65</v>
      </c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55"/>
      <c r="Z63" s="55"/>
      <c r="AA63" s="55"/>
      <c r="AB63" s="46"/>
      <c r="AC63" s="46"/>
    </row>
    <row r="64" spans="1:29" s="47" customFormat="1" ht="12.75">
      <c r="A64" s="52"/>
      <c r="B64" s="44"/>
      <c r="C64" s="44"/>
      <c r="D64" s="52"/>
      <c r="E64" s="52" t="s">
        <v>52</v>
      </c>
      <c r="F64" s="53" t="s">
        <v>53</v>
      </c>
      <c r="G64" s="53" t="s">
        <v>53</v>
      </c>
      <c r="H64" s="53" t="s">
        <v>53</v>
      </c>
      <c r="I64" s="53" t="s">
        <v>53</v>
      </c>
      <c r="J64" s="53" t="s">
        <v>53</v>
      </c>
      <c r="K64" s="53" t="s">
        <v>52</v>
      </c>
      <c r="L64" s="52" t="s">
        <v>52</v>
      </c>
      <c r="M64" s="52" t="s">
        <v>52</v>
      </c>
      <c r="N64" s="54"/>
      <c r="O64" s="54"/>
      <c r="P64" s="52"/>
      <c r="Q64" s="52"/>
      <c r="R64" s="52"/>
      <c r="S64" s="52"/>
      <c r="T64" s="52"/>
      <c r="U64" s="52"/>
      <c r="V64" s="44"/>
      <c r="W64" s="44"/>
      <c r="X64" s="44"/>
      <c r="Y64" s="55"/>
      <c r="Z64" s="55"/>
      <c r="AA64" s="55"/>
      <c r="AB64" s="46"/>
      <c r="AC64" s="46"/>
    </row>
    <row r="65" spans="1:29" s="47" customFormat="1" ht="12.75">
      <c r="A65" s="44" t="s">
        <v>103</v>
      </c>
      <c r="B65" s="44"/>
      <c r="C65" s="44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2"/>
      <c r="O65" s="122"/>
      <c r="P65" s="121"/>
      <c r="Q65" s="121"/>
      <c r="R65" s="121"/>
      <c r="S65" s="121"/>
      <c r="T65" s="121"/>
      <c r="U65" s="121"/>
      <c r="V65" s="123"/>
      <c r="W65" s="123"/>
      <c r="X65" s="124"/>
      <c r="Y65" s="55"/>
      <c r="Z65" s="55"/>
      <c r="AA65" s="55"/>
      <c r="AB65" s="46"/>
      <c r="AC65" s="46"/>
    </row>
    <row r="66" spans="1:29" s="47" customFormat="1" ht="12.75">
      <c r="A66" s="119" t="s">
        <v>104</v>
      </c>
      <c r="B66" s="52" t="s">
        <v>68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5"/>
      <c r="Z66" s="55"/>
      <c r="AA66" s="55"/>
      <c r="AB66" s="46"/>
      <c r="AC66" s="46"/>
    </row>
    <row r="67" spans="1:29" s="84" customFormat="1" ht="12.75">
      <c r="A67" s="125" t="s">
        <v>105</v>
      </c>
      <c r="B67" s="73" t="s">
        <v>106</v>
      </c>
      <c r="C67" s="74" t="s">
        <v>107</v>
      </c>
      <c r="D67" s="75">
        <v>286.878</v>
      </c>
      <c r="E67" s="99">
        <f>D67</f>
        <v>286.878</v>
      </c>
      <c r="F67" s="99"/>
      <c r="G67" s="99"/>
      <c r="H67" s="99"/>
      <c r="I67" s="99"/>
      <c r="J67" s="99"/>
      <c r="K67" s="99"/>
      <c r="L67" s="99"/>
      <c r="M67" s="99"/>
      <c r="N67" s="99"/>
      <c r="O67" s="99">
        <f>D67</f>
        <v>286.878</v>
      </c>
      <c r="P67" s="78"/>
      <c r="Q67" s="78"/>
      <c r="R67" s="78"/>
      <c r="S67" s="99">
        <f>O67</f>
        <v>286.878</v>
      </c>
      <c r="T67" s="93">
        <v>852</v>
      </c>
      <c r="U67" s="52"/>
      <c r="V67" s="93"/>
      <c r="W67" s="93"/>
      <c r="X67" s="92">
        <v>4.04</v>
      </c>
      <c r="Y67" s="82"/>
      <c r="Z67" s="82"/>
      <c r="AA67" s="82"/>
      <c r="AB67" s="83"/>
      <c r="AC67" s="83"/>
    </row>
    <row r="68" spans="1:29" s="84" customFormat="1" ht="12.75">
      <c r="A68" s="125" t="s">
        <v>108</v>
      </c>
      <c r="B68" s="73" t="s">
        <v>109</v>
      </c>
      <c r="C68" s="74" t="s">
        <v>110</v>
      </c>
      <c r="D68" s="75">
        <v>1125</v>
      </c>
      <c r="E68" s="99">
        <f>D68</f>
        <v>1125</v>
      </c>
      <c r="F68" s="99"/>
      <c r="G68" s="99"/>
      <c r="H68" s="99"/>
      <c r="I68" s="99"/>
      <c r="J68" s="99"/>
      <c r="K68" s="99"/>
      <c r="L68" s="99"/>
      <c r="M68" s="99"/>
      <c r="N68" s="99"/>
      <c r="O68" s="99">
        <f>D68</f>
        <v>1125</v>
      </c>
      <c r="P68" s="78"/>
      <c r="Q68" s="78"/>
      <c r="R68" s="99">
        <f>O68</f>
        <v>1125</v>
      </c>
      <c r="S68" s="99"/>
      <c r="T68" s="93">
        <v>0</v>
      </c>
      <c r="U68" s="52"/>
      <c r="V68" s="93"/>
      <c r="W68" s="93"/>
      <c r="X68" s="92">
        <v>0</v>
      </c>
      <c r="Y68" s="82"/>
      <c r="Z68" s="82"/>
      <c r="AA68" s="82"/>
      <c r="AB68" s="83"/>
      <c r="AC68" s="83"/>
    </row>
    <row r="69" spans="1:29" s="84" customFormat="1" ht="12.75">
      <c r="A69" s="125" t="s">
        <v>111</v>
      </c>
      <c r="B69" s="73" t="s">
        <v>112</v>
      </c>
      <c r="C69" s="74" t="s">
        <v>107</v>
      </c>
      <c r="D69" s="75">
        <v>229.167</v>
      </c>
      <c r="E69" s="99">
        <f>D69</f>
        <v>229.167</v>
      </c>
      <c r="F69" s="99"/>
      <c r="G69" s="99"/>
      <c r="H69" s="99"/>
      <c r="I69" s="99"/>
      <c r="J69" s="99"/>
      <c r="K69" s="99"/>
      <c r="L69" s="99"/>
      <c r="M69" s="99"/>
      <c r="N69" s="99"/>
      <c r="O69" s="99">
        <f>D69</f>
        <v>229.167</v>
      </c>
      <c r="P69" s="78"/>
      <c r="Q69" s="78"/>
      <c r="R69" s="78"/>
      <c r="S69" s="99">
        <f>O69</f>
        <v>229.167</v>
      </c>
      <c r="T69" s="93">
        <v>0</v>
      </c>
      <c r="U69" s="52"/>
      <c r="V69" s="93"/>
      <c r="W69" s="93"/>
      <c r="X69" s="92">
        <v>0</v>
      </c>
      <c r="Y69" s="82"/>
      <c r="Z69" s="82"/>
      <c r="AA69" s="82"/>
      <c r="AB69" s="83"/>
      <c r="AC69" s="83"/>
    </row>
    <row r="70" spans="1:29" s="84" customFormat="1" ht="12.75">
      <c r="A70" s="125" t="s">
        <v>113</v>
      </c>
      <c r="B70" s="73" t="s">
        <v>114</v>
      </c>
      <c r="C70" s="74" t="s">
        <v>76</v>
      </c>
      <c r="D70" s="75">
        <v>612.6</v>
      </c>
      <c r="E70" s="99">
        <f>D70</f>
        <v>612.6</v>
      </c>
      <c r="F70" s="99"/>
      <c r="G70" s="99"/>
      <c r="H70" s="99"/>
      <c r="I70" s="99"/>
      <c r="J70" s="99"/>
      <c r="K70" s="99"/>
      <c r="L70" s="99"/>
      <c r="M70" s="99"/>
      <c r="N70" s="99"/>
      <c r="O70" s="99">
        <f>D70</f>
        <v>612.6</v>
      </c>
      <c r="P70" s="78"/>
      <c r="Q70" s="78"/>
      <c r="R70" s="78"/>
      <c r="S70" s="99">
        <f>O70</f>
        <v>612.6</v>
      </c>
      <c r="T70" s="93">
        <v>0</v>
      </c>
      <c r="U70" s="52"/>
      <c r="V70" s="93"/>
      <c r="W70" s="93"/>
      <c r="X70" s="92">
        <v>0</v>
      </c>
      <c r="Y70" s="82"/>
      <c r="Z70" s="82"/>
      <c r="AA70" s="82"/>
      <c r="AB70" s="83"/>
      <c r="AC70" s="83"/>
    </row>
    <row r="71" spans="1:29" s="84" customFormat="1" ht="12.75">
      <c r="A71" s="125" t="s">
        <v>115</v>
      </c>
      <c r="B71" s="73" t="s">
        <v>116</v>
      </c>
      <c r="C71" s="97" t="s">
        <v>117</v>
      </c>
      <c r="D71" s="98">
        <v>88.065</v>
      </c>
      <c r="E71" s="99">
        <f>D71</f>
        <v>88.065</v>
      </c>
      <c r="F71" s="99"/>
      <c r="G71" s="99"/>
      <c r="H71" s="99"/>
      <c r="I71" s="99"/>
      <c r="J71" s="99"/>
      <c r="K71" s="99"/>
      <c r="L71" s="99"/>
      <c r="M71" s="99"/>
      <c r="N71" s="99"/>
      <c r="O71" s="99">
        <f>D71</f>
        <v>88.065</v>
      </c>
      <c r="P71" s="78"/>
      <c r="Q71" s="78"/>
      <c r="R71" s="78"/>
      <c r="S71" s="99">
        <f>O71</f>
        <v>88.065</v>
      </c>
      <c r="T71" s="93">
        <v>0</v>
      </c>
      <c r="U71" s="52"/>
      <c r="V71" s="93"/>
      <c r="W71" s="93"/>
      <c r="X71" s="92">
        <v>0</v>
      </c>
      <c r="Y71" s="82"/>
      <c r="Z71" s="82"/>
      <c r="AA71" s="82"/>
      <c r="AB71" s="83"/>
      <c r="AC71" s="83"/>
    </row>
    <row r="72" spans="1:29" s="84" customFormat="1" ht="12.75">
      <c r="A72" s="125" t="s">
        <v>118</v>
      </c>
      <c r="B72" s="73" t="s">
        <v>119</v>
      </c>
      <c r="C72" s="97" t="s">
        <v>117</v>
      </c>
      <c r="D72" s="98">
        <v>48.825</v>
      </c>
      <c r="E72" s="99">
        <f>D72</f>
        <v>48.825</v>
      </c>
      <c r="F72" s="99"/>
      <c r="G72" s="99"/>
      <c r="H72" s="99"/>
      <c r="I72" s="99"/>
      <c r="J72" s="99"/>
      <c r="K72" s="99"/>
      <c r="L72" s="99"/>
      <c r="M72" s="99"/>
      <c r="N72" s="99"/>
      <c r="O72" s="99">
        <f>D72</f>
        <v>48.825</v>
      </c>
      <c r="P72" s="78"/>
      <c r="Q72" s="78"/>
      <c r="R72" s="78"/>
      <c r="S72" s="99">
        <f>O72</f>
        <v>48.825</v>
      </c>
      <c r="T72" s="93">
        <v>0</v>
      </c>
      <c r="U72" s="52"/>
      <c r="V72" s="93"/>
      <c r="W72" s="93"/>
      <c r="X72" s="92">
        <v>0</v>
      </c>
      <c r="Y72" s="82"/>
      <c r="Z72" s="82"/>
      <c r="AA72" s="82"/>
      <c r="AB72" s="83"/>
      <c r="AC72" s="83"/>
    </row>
    <row r="73" spans="1:29" s="84" customFormat="1" ht="12.75">
      <c r="A73" s="125" t="s">
        <v>120</v>
      </c>
      <c r="B73" s="73" t="s">
        <v>121</v>
      </c>
      <c r="C73" s="97" t="s">
        <v>117</v>
      </c>
      <c r="D73" s="98">
        <v>39.497</v>
      </c>
      <c r="E73" s="99">
        <f>D73</f>
        <v>39.497</v>
      </c>
      <c r="F73" s="99"/>
      <c r="G73" s="99"/>
      <c r="H73" s="99"/>
      <c r="I73" s="99"/>
      <c r="J73" s="99"/>
      <c r="K73" s="99"/>
      <c r="L73" s="99"/>
      <c r="M73" s="99"/>
      <c r="N73" s="99"/>
      <c r="O73" s="99">
        <f>D73</f>
        <v>39.497</v>
      </c>
      <c r="P73" s="78"/>
      <c r="Q73" s="99">
        <f>O73</f>
        <v>39.497</v>
      </c>
      <c r="R73" s="78"/>
      <c r="S73" s="78"/>
      <c r="T73" s="93">
        <v>0</v>
      </c>
      <c r="U73" s="52"/>
      <c r="V73" s="93"/>
      <c r="W73" s="93"/>
      <c r="X73" s="92">
        <v>0</v>
      </c>
      <c r="Y73" s="82"/>
      <c r="Z73" s="82"/>
      <c r="AA73" s="82"/>
      <c r="AB73" s="83"/>
      <c r="AC73" s="83"/>
    </row>
    <row r="74" spans="1:29" s="84" customFormat="1" ht="12.75">
      <c r="A74" s="125" t="s">
        <v>122</v>
      </c>
      <c r="B74" s="73" t="s">
        <v>123</v>
      </c>
      <c r="C74" s="97" t="s">
        <v>117</v>
      </c>
      <c r="D74" s="98">
        <v>82.283</v>
      </c>
      <c r="E74" s="99">
        <f>D74</f>
        <v>82.283</v>
      </c>
      <c r="F74" s="99"/>
      <c r="G74" s="99"/>
      <c r="H74" s="99"/>
      <c r="I74" s="99"/>
      <c r="J74" s="99"/>
      <c r="K74" s="99"/>
      <c r="L74" s="99"/>
      <c r="M74" s="99"/>
      <c r="N74" s="99"/>
      <c r="O74" s="99">
        <f>D74</f>
        <v>82.283</v>
      </c>
      <c r="P74" s="78"/>
      <c r="Q74" s="78"/>
      <c r="R74" s="78">
        <f>O74</f>
        <v>82.283</v>
      </c>
      <c r="S74" s="78"/>
      <c r="T74" s="93">
        <v>0</v>
      </c>
      <c r="U74" s="52"/>
      <c r="V74" s="93"/>
      <c r="W74" s="93"/>
      <c r="X74" s="92">
        <v>0</v>
      </c>
      <c r="Y74" s="82"/>
      <c r="Z74" s="82"/>
      <c r="AA74" s="82"/>
      <c r="AB74" s="83"/>
      <c r="AC74" s="83"/>
    </row>
    <row r="75" spans="1:29" s="84" customFormat="1" ht="12.75">
      <c r="A75" s="125" t="s">
        <v>124</v>
      </c>
      <c r="B75" s="73" t="s">
        <v>125</v>
      </c>
      <c r="C75" s="97" t="s">
        <v>117</v>
      </c>
      <c r="D75" s="98">
        <v>106.051</v>
      </c>
      <c r="E75" s="99">
        <f>D75</f>
        <v>106.051</v>
      </c>
      <c r="F75" s="99"/>
      <c r="G75" s="99"/>
      <c r="H75" s="99"/>
      <c r="I75" s="99"/>
      <c r="J75" s="99"/>
      <c r="K75" s="99"/>
      <c r="L75" s="99"/>
      <c r="M75" s="99"/>
      <c r="N75" s="99"/>
      <c r="O75" s="99">
        <f>D75</f>
        <v>106.051</v>
      </c>
      <c r="P75" s="78"/>
      <c r="Q75" s="78"/>
      <c r="R75" s="78">
        <f>O75</f>
        <v>106.051</v>
      </c>
      <c r="S75" s="78"/>
      <c r="T75" s="93">
        <v>0</v>
      </c>
      <c r="U75" s="52"/>
      <c r="V75" s="93"/>
      <c r="W75" s="93"/>
      <c r="X75" s="92">
        <v>0</v>
      </c>
      <c r="Y75" s="82"/>
      <c r="Z75" s="82"/>
      <c r="AA75" s="82"/>
      <c r="AB75" s="83"/>
      <c r="AC75" s="83"/>
    </row>
    <row r="76" spans="1:29" s="84" customFormat="1" ht="12.75">
      <c r="A76" s="125" t="s">
        <v>126</v>
      </c>
      <c r="B76" s="73" t="s">
        <v>127</v>
      </c>
      <c r="C76" s="97" t="s">
        <v>117</v>
      </c>
      <c r="D76" s="98">
        <v>71.507</v>
      </c>
      <c r="E76" s="99">
        <f>D76</f>
        <v>71.507</v>
      </c>
      <c r="F76" s="99"/>
      <c r="G76" s="99"/>
      <c r="H76" s="99"/>
      <c r="I76" s="99"/>
      <c r="J76" s="99"/>
      <c r="K76" s="99"/>
      <c r="L76" s="99"/>
      <c r="M76" s="99"/>
      <c r="N76" s="99"/>
      <c r="O76" s="99">
        <f>D76</f>
        <v>71.507</v>
      </c>
      <c r="P76" s="78"/>
      <c r="Q76" s="78"/>
      <c r="R76" s="78">
        <f>O76</f>
        <v>71.507</v>
      </c>
      <c r="S76" s="78"/>
      <c r="T76" s="93">
        <v>0</v>
      </c>
      <c r="U76" s="52"/>
      <c r="V76" s="93"/>
      <c r="W76" s="93"/>
      <c r="X76" s="92">
        <v>0</v>
      </c>
      <c r="Y76" s="82"/>
      <c r="Z76" s="82"/>
      <c r="AA76" s="82"/>
      <c r="AB76" s="83"/>
      <c r="AC76" s="83"/>
    </row>
    <row r="77" spans="1:29" s="84" customFormat="1" ht="12.75">
      <c r="A77" s="125" t="s">
        <v>128</v>
      </c>
      <c r="B77" s="73" t="s">
        <v>129</v>
      </c>
      <c r="C77" s="74" t="s">
        <v>117</v>
      </c>
      <c r="D77" s="75">
        <f>382.742</f>
        <v>382.742</v>
      </c>
      <c r="E77" s="99">
        <f>D77</f>
        <v>382.742</v>
      </c>
      <c r="F77" s="99"/>
      <c r="G77" s="99"/>
      <c r="H77" s="99"/>
      <c r="I77" s="99"/>
      <c r="J77" s="99"/>
      <c r="K77" s="99"/>
      <c r="L77" s="99"/>
      <c r="M77" s="99"/>
      <c r="N77" s="99"/>
      <c r="O77" s="99">
        <f>D77</f>
        <v>382.742</v>
      </c>
      <c r="P77" s="78"/>
      <c r="Q77" s="78"/>
      <c r="R77" s="78">
        <f>O77-S77</f>
        <v>282.742</v>
      </c>
      <c r="S77" s="99">
        <v>100</v>
      </c>
      <c r="T77" s="93">
        <v>0</v>
      </c>
      <c r="U77" s="52"/>
      <c r="V77" s="93"/>
      <c r="W77" s="93"/>
      <c r="X77" s="92">
        <v>0</v>
      </c>
      <c r="Y77" s="82"/>
      <c r="Z77" s="82"/>
      <c r="AA77" s="82"/>
      <c r="AB77" s="83"/>
      <c r="AC77" s="83"/>
    </row>
    <row r="78" spans="1:29" s="47" customFormat="1" ht="12.75">
      <c r="A78" s="126" t="s">
        <v>130</v>
      </c>
      <c r="B78" s="126"/>
      <c r="C78" s="126"/>
      <c r="D78" s="127">
        <f>SUM(D67:D77)</f>
        <v>3072.615</v>
      </c>
      <c r="E78" s="127">
        <f>SUM(E67:E77)</f>
        <v>3072.615</v>
      </c>
      <c r="F78" s="127">
        <f>SUM(F67:F77)</f>
        <v>0</v>
      </c>
      <c r="G78" s="127">
        <f>SUM(G67:G77)</f>
        <v>0</v>
      </c>
      <c r="H78" s="127">
        <f>SUM(H67:H77)</f>
        <v>0</v>
      </c>
      <c r="I78" s="127">
        <f>SUM(I67:I77)</f>
        <v>0</v>
      </c>
      <c r="J78" s="127">
        <f>SUM(J67:J77)</f>
        <v>0</v>
      </c>
      <c r="K78" s="127">
        <f>SUM(K67:K77)</f>
        <v>0</v>
      </c>
      <c r="L78" s="127">
        <f>SUM(L67:L77)</f>
        <v>0</v>
      </c>
      <c r="M78" s="127">
        <f>SUM(M67:M77)</f>
        <v>0</v>
      </c>
      <c r="N78" s="127">
        <f>SUM(N67:N77)</f>
        <v>0</v>
      </c>
      <c r="O78" s="127">
        <f>SUM(O67:O77)</f>
        <v>3072.615</v>
      </c>
      <c r="P78" s="127">
        <f>SUM(P67:P77)</f>
        <v>0</v>
      </c>
      <c r="Q78" s="127">
        <f>SUM(Q67:Q77)</f>
        <v>39.497</v>
      </c>
      <c r="R78" s="127">
        <f>SUM(R67:R77)</f>
        <v>1667.583</v>
      </c>
      <c r="S78" s="127">
        <f>SUM(S67:S77)</f>
        <v>1365.535</v>
      </c>
      <c r="T78" s="128">
        <f>SUM(T67:T77)</f>
        <v>852</v>
      </c>
      <c r="U78" s="127"/>
      <c r="V78" s="129">
        <f>SUM(V67:V77)</f>
        <v>0</v>
      </c>
      <c r="W78" s="127">
        <f>SUM(W67:W77)</f>
        <v>0</v>
      </c>
      <c r="X78" s="127">
        <f>SUM(X67:X77)</f>
        <v>4.04</v>
      </c>
      <c r="Y78" s="55"/>
      <c r="Z78" s="55"/>
      <c r="AA78" s="55"/>
      <c r="AB78" s="46"/>
      <c r="AC78" s="46"/>
    </row>
    <row r="79" spans="1:29" s="47" customFormat="1" ht="12.75">
      <c r="A79" s="44" t="s">
        <v>131</v>
      </c>
      <c r="B79" s="44"/>
      <c r="C79" s="44"/>
      <c r="D79" s="130">
        <f>D78+D65+D62+D59+D56+D52+D49+D46</f>
        <v>4456.706999999999</v>
      </c>
      <c r="E79" s="130">
        <f>E78+E65+E62+E59+E56+E52+E49+E46</f>
        <v>4456.706999999999</v>
      </c>
      <c r="F79" s="131">
        <f>F78+F65+F62+F59+F56+F52+F49+F46</f>
        <v>0</v>
      </c>
      <c r="G79" s="131">
        <f>G78+G65+G62+G59+G56+G52+G49+G46</f>
        <v>0</v>
      </c>
      <c r="H79" s="131">
        <f>H78+H65+H62+H59+H56+H52+H49+H46</f>
        <v>0</v>
      </c>
      <c r="I79" s="131">
        <f>I78+I65+I62+I59+I56+I52+I49+I46</f>
        <v>0</v>
      </c>
      <c r="J79" s="131">
        <f>J78+J65+J62+J59+J56+J52+J49+J46</f>
        <v>0</v>
      </c>
      <c r="K79" s="131">
        <f>K78+K65+K62+K59+K56+K52+K49+K46</f>
        <v>0</v>
      </c>
      <c r="L79" s="131">
        <f>L78+L65+L62+L59+L56+L52+L49+L46</f>
        <v>0</v>
      </c>
      <c r="M79" s="131">
        <f>M78+M65+M62+M59+M56+M52+M49+M46</f>
        <v>0</v>
      </c>
      <c r="N79" s="130">
        <f>N78+N65+N62+N59+N56+N52+N49+N46</f>
        <v>0</v>
      </c>
      <c r="O79" s="130">
        <f>O78+O65+O62+O59+O56+O52+O49+O46</f>
        <v>4456.706999999999</v>
      </c>
      <c r="P79" s="131">
        <f>P78+P65+P62+P59+P56+P52+P49+P46</f>
        <v>0</v>
      </c>
      <c r="Q79" s="131">
        <f>Q78+Q65+Q62+Q59+Q56+Q52+Q49+Q46</f>
        <v>388.745</v>
      </c>
      <c r="R79" s="130">
        <f>R78+R65+R62+R59+R56+R52+R49+R46</f>
        <v>2258.425</v>
      </c>
      <c r="S79" s="130">
        <f>S78+S65+S62+S59+S56+S52+S49+S46</f>
        <v>1809.537</v>
      </c>
      <c r="T79" s="131">
        <f>T78+T65+T62+T59+T56+T52+T49+T46</f>
        <v>1129.8</v>
      </c>
      <c r="U79" s="131"/>
      <c r="V79" s="131">
        <f>V78+V65+V62+V59+V56+V52+V49+V46</f>
        <v>73230</v>
      </c>
      <c r="W79" s="131">
        <f>W78+W65+W62+W59+W56+W52+W49+W46</f>
        <v>0</v>
      </c>
      <c r="X79" s="131">
        <f>X78+X65+X62+X59+X56+X52+X49+X46</f>
        <v>1194.45</v>
      </c>
      <c r="Y79" s="55"/>
      <c r="Z79" s="55"/>
      <c r="AA79" s="55"/>
      <c r="AB79" s="46"/>
      <c r="AC79" s="46"/>
    </row>
    <row r="80" spans="1:29" s="47" customFormat="1" ht="12.75">
      <c r="A80" s="44" t="s">
        <v>132</v>
      </c>
      <c r="B80" s="44"/>
      <c r="C80" s="44"/>
      <c r="D80" s="132">
        <f>D79+D39</f>
        <v>4456.706999999999</v>
      </c>
      <c r="E80" s="132">
        <f>E79+E39</f>
        <v>4456.706999999999</v>
      </c>
      <c r="F80" s="133">
        <f>F79+F39</f>
        <v>0</v>
      </c>
      <c r="G80" s="133">
        <f>G79+G39</f>
        <v>0</v>
      </c>
      <c r="H80" s="133">
        <f>H79+H39</f>
        <v>0</v>
      </c>
      <c r="I80" s="133">
        <f>I79+I39</f>
        <v>0</v>
      </c>
      <c r="J80" s="133">
        <f>J79+J39</f>
        <v>0</v>
      </c>
      <c r="K80" s="133">
        <f>K79+K39</f>
        <v>0</v>
      </c>
      <c r="L80" s="133">
        <f>L79+L39</f>
        <v>0</v>
      </c>
      <c r="M80" s="133">
        <f>M79+M39</f>
        <v>0</v>
      </c>
      <c r="N80" s="132">
        <f>N79+N39</f>
        <v>0</v>
      </c>
      <c r="O80" s="132">
        <f>O79+O39</f>
        <v>4456.706999999999</v>
      </c>
      <c r="P80" s="133">
        <f>P79+P39</f>
        <v>0</v>
      </c>
      <c r="Q80" s="133">
        <f>Q79+Q39</f>
        <v>388.745</v>
      </c>
      <c r="R80" s="132">
        <f>R79+R39</f>
        <v>2258.425</v>
      </c>
      <c r="S80" s="132">
        <f>S79+S39</f>
        <v>1809.537</v>
      </c>
      <c r="T80" s="133">
        <f>T79+T39</f>
        <v>1129.8</v>
      </c>
      <c r="U80" s="133"/>
      <c r="V80" s="133">
        <f>V79+V39</f>
        <v>73230</v>
      </c>
      <c r="W80" s="133">
        <f>W79+W39</f>
        <v>0</v>
      </c>
      <c r="X80" s="132">
        <f>X79+X39</f>
        <v>1194.45</v>
      </c>
      <c r="Y80" s="55"/>
      <c r="Z80" s="55"/>
      <c r="AA80" s="55"/>
      <c r="AB80" s="46"/>
      <c r="AC80" s="46"/>
    </row>
    <row r="81" spans="1:29" s="47" customFormat="1" ht="12.75">
      <c r="A81" s="134" t="s">
        <v>133</v>
      </c>
      <c r="B81" s="135"/>
      <c r="C81" s="136" t="s">
        <v>134</v>
      </c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55"/>
      <c r="Z81" s="55"/>
      <c r="AA81" s="55"/>
      <c r="AB81" s="46"/>
      <c r="AC81" s="46"/>
    </row>
    <row r="82" spans="1:29" s="47" customFormat="1" ht="12.75">
      <c r="A82" s="48" t="s">
        <v>135</v>
      </c>
      <c r="B82" s="56"/>
      <c r="C82" s="44" t="s">
        <v>136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0"/>
      <c r="Z82" s="40"/>
      <c r="AA82" s="40"/>
      <c r="AB82" s="46"/>
      <c r="AC82" s="46"/>
    </row>
    <row r="83" spans="1:29" s="47" customFormat="1" ht="12.75" customHeight="1">
      <c r="A83" s="48" t="s">
        <v>137</v>
      </c>
      <c r="B83" s="56"/>
      <c r="C83" s="51" t="s">
        <v>138</v>
      </c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40"/>
      <c r="Z83" s="40"/>
      <c r="AA83" s="40"/>
      <c r="AB83" s="46"/>
      <c r="AC83" s="46"/>
    </row>
    <row r="84" spans="1:29" s="47" customFormat="1" ht="12.75">
      <c r="A84" s="48"/>
      <c r="B84" s="49"/>
      <c r="C84" s="44"/>
      <c r="D84" s="65"/>
      <c r="E84" s="52" t="s">
        <v>52</v>
      </c>
      <c r="F84" s="53" t="s">
        <v>53</v>
      </c>
      <c r="G84" s="53" t="s">
        <v>53</v>
      </c>
      <c r="H84" s="53" t="s">
        <v>53</v>
      </c>
      <c r="I84" s="53" t="s">
        <v>53</v>
      </c>
      <c r="J84" s="53" t="s">
        <v>53</v>
      </c>
      <c r="K84" s="53" t="s">
        <v>52</v>
      </c>
      <c r="L84" s="52" t="s">
        <v>52</v>
      </c>
      <c r="M84" s="52" t="s">
        <v>52</v>
      </c>
      <c r="N84" s="53"/>
      <c r="O84" s="66"/>
      <c r="P84" s="66"/>
      <c r="Q84" s="44"/>
      <c r="R84" s="44"/>
      <c r="S84" s="44"/>
      <c r="T84" s="44"/>
      <c r="U84" s="44"/>
      <c r="V84" s="44"/>
      <c r="W84" s="44"/>
      <c r="X84" s="44"/>
      <c r="Y84" s="45"/>
      <c r="Z84" s="45"/>
      <c r="AA84" s="45"/>
      <c r="AB84" s="46"/>
      <c r="AC84" s="46"/>
    </row>
    <row r="85" spans="1:29" s="47" customFormat="1" ht="12.75">
      <c r="A85" s="64" t="s">
        <v>139</v>
      </c>
      <c r="B85" s="64"/>
      <c r="C85" s="64"/>
      <c r="D85" s="44"/>
      <c r="E85" s="44"/>
      <c r="F85" s="53"/>
      <c r="G85" s="53"/>
      <c r="H85" s="53"/>
      <c r="I85" s="53"/>
      <c r="J85" s="53"/>
      <c r="K85" s="53"/>
      <c r="L85" s="53"/>
      <c r="M85" s="53"/>
      <c r="N85" s="53"/>
      <c r="O85" s="66"/>
      <c r="P85" s="66"/>
      <c r="Q85" s="44"/>
      <c r="R85" s="44"/>
      <c r="S85" s="44"/>
      <c r="T85" s="44"/>
      <c r="U85" s="44"/>
      <c r="V85" s="44"/>
      <c r="W85" s="52"/>
      <c r="X85" s="52"/>
      <c r="Y85" s="55"/>
      <c r="Z85" s="55"/>
      <c r="AA85" s="55"/>
      <c r="AB85" s="46"/>
      <c r="AC85" s="46"/>
    </row>
    <row r="86" spans="1:29" s="47" customFormat="1" ht="12.75" customHeight="1">
      <c r="A86" s="48" t="s">
        <v>140</v>
      </c>
      <c r="B86" s="51" t="s">
        <v>56</v>
      </c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40"/>
      <c r="Z86" s="40"/>
      <c r="AA86" s="40"/>
      <c r="AB86" s="46"/>
      <c r="AC86" s="46"/>
    </row>
    <row r="87" spans="1:29" s="47" customFormat="1" ht="12.75">
      <c r="A87" s="48"/>
      <c r="B87" s="49"/>
      <c r="C87" s="52"/>
      <c r="D87" s="52"/>
      <c r="E87" s="52" t="s">
        <v>52</v>
      </c>
      <c r="F87" s="53" t="s">
        <v>53</v>
      </c>
      <c r="G87" s="53" t="s">
        <v>53</v>
      </c>
      <c r="H87" s="53" t="s">
        <v>53</v>
      </c>
      <c r="I87" s="53" t="s">
        <v>53</v>
      </c>
      <c r="J87" s="53" t="s">
        <v>53</v>
      </c>
      <c r="K87" s="53" t="s">
        <v>52</v>
      </c>
      <c r="L87" s="52" t="s">
        <v>52</v>
      </c>
      <c r="M87" s="52" t="s">
        <v>52</v>
      </c>
      <c r="N87" s="54"/>
      <c r="O87" s="54"/>
      <c r="P87" s="54"/>
      <c r="Q87" s="52"/>
      <c r="R87" s="52"/>
      <c r="S87" s="52"/>
      <c r="T87" s="71"/>
      <c r="U87" s="71"/>
      <c r="V87" s="71"/>
      <c r="W87" s="52"/>
      <c r="X87" s="52"/>
      <c r="Y87" s="40"/>
      <c r="Z87" s="40"/>
      <c r="AA87" s="40"/>
      <c r="AB87" s="46"/>
      <c r="AC87" s="46"/>
    </row>
    <row r="88" spans="1:29" s="47" customFormat="1" ht="12.75">
      <c r="A88" s="44" t="s">
        <v>141</v>
      </c>
      <c r="B88" s="44"/>
      <c r="C88" s="44"/>
      <c r="D88" s="137"/>
      <c r="E88" s="52"/>
      <c r="F88" s="52"/>
      <c r="G88" s="52"/>
      <c r="H88" s="52"/>
      <c r="I88" s="52"/>
      <c r="J88" s="52"/>
      <c r="K88" s="52"/>
      <c r="L88" s="52"/>
      <c r="M88" s="52"/>
      <c r="N88" s="54"/>
      <c r="O88" s="54"/>
      <c r="P88" s="54"/>
      <c r="Q88" s="52"/>
      <c r="R88" s="52"/>
      <c r="S88" s="52"/>
      <c r="T88" s="44"/>
      <c r="U88" s="44"/>
      <c r="V88" s="44"/>
      <c r="W88" s="44"/>
      <c r="X88" s="44"/>
      <c r="Y88" s="46"/>
      <c r="Z88" s="46"/>
      <c r="AA88" s="46"/>
      <c r="AB88" s="46"/>
      <c r="AC88" s="46"/>
    </row>
    <row r="89" spans="1:29" s="47" customFormat="1" ht="12.75">
      <c r="A89" s="138" t="s">
        <v>142</v>
      </c>
      <c r="B89" s="52" t="s">
        <v>65</v>
      </c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46"/>
      <c r="Z89" s="46"/>
      <c r="AA89" s="46"/>
      <c r="AB89" s="46"/>
      <c r="AC89" s="46"/>
    </row>
    <row r="90" spans="1:29" s="47" customFormat="1" ht="12.75">
      <c r="A90" s="57"/>
      <c r="B90" s="94"/>
      <c r="C90" s="44"/>
      <c r="D90" s="44"/>
      <c r="E90" s="52" t="s">
        <v>52</v>
      </c>
      <c r="F90" s="53" t="s">
        <v>53</v>
      </c>
      <c r="G90" s="53" t="s">
        <v>53</v>
      </c>
      <c r="H90" s="53" t="s">
        <v>53</v>
      </c>
      <c r="I90" s="53" t="s">
        <v>53</v>
      </c>
      <c r="J90" s="53" t="s">
        <v>53</v>
      </c>
      <c r="K90" s="53" t="s">
        <v>52</v>
      </c>
      <c r="L90" s="52" t="s">
        <v>52</v>
      </c>
      <c r="M90" s="52" t="s">
        <v>52</v>
      </c>
      <c r="N90" s="66"/>
      <c r="O90" s="66"/>
      <c r="P90" s="66"/>
      <c r="Q90" s="44"/>
      <c r="R90" s="44"/>
      <c r="S90" s="44"/>
      <c r="T90" s="52"/>
      <c r="U90" s="52"/>
      <c r="V90" s="52"/>
      <c r="W90" s="44"/>
      <c r="X90" s="44"/>
      <c r="Y90" s="46"/>
      <c r="Z90" s="46"/>
      <c r="AA90" s="46"/>
      <c r="AB90" s="46"/>
      <c r="AC90" s="46"/>
    </row>
    <row r="91" spans="1:29" s="47" customFormat="1" ht="12.75">
      <c r="A91" s="44" t="s">
        <v>143</v>
      </c>
      <c r="B91" s="44"/>
      <c r="C91" s="44"/>
      <c r="D91" s="137"/>
      <c r="E91" s="52"/>
      <c r="F91" s="53"/>
      <c r="G91" s="53"/>
      <c r="H91" s="53"/>
      <c r="I91" s="53"/>
      <c r="J91" s="53"/>
      <c r="K91" s="53"/>
      <c r="L91" s="52"/>
      <c r="M91" s="52"/>
      <c r="N91" s="54"/>
      <c r="O91" s="54"/>
      <c r="P91" s="54"/>
      <c r="Q91" s="52"/>
      <c r="R91" s="52"/>
      <c r="S91" s="52"/>
      <c r="T91" s="44"/>
      <c r="U91" s="44"/>
      <c r="V91" s="44"/>
      <c r="W91" s="139"/>
      <c r="X91" s="139"/>
      <c r="Y91" s="46"/>
      <c r="Z91" s="46"/>
      <c r="AA91" s="46"/>
      <c r="AB91" s="46"/>
      <c r="AC91" s="46"/>
    </row>
    <row r="92" spans="1:29" s="47" customFormat="1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46"/>
      <c r="Z92" s="46"/>
      <c r="AA92" s="46"/>
      <c r="AB92" s="46"/>
      <c r="AC92" s="46"/>
    </row>
    <row r="93" spans="1:29" s="47" customFormat="1" ht="12.75">
      <c r="A93" s="94" t="s">
        <v>144</v>
      </c>
      <c r="B93" s="52" t="s">
        <v>68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46"/>
      <c r="Z93" s="46"/>
      <c r="AA93" s="46"/>
      <c r="AB93" s="46"/>
      <c r="AC93" s="46"/>
    </row>
    <row r="94" spans="1:29" s="47" customFormat="1" ht="12.75">
      <c r="A94" s="52"/>
      <c r="B94" s="65"/>
      <c r="C94" s="65"/>
      <c r="D94" s="140"/>
      <c r="E94" s="52" t="s">
        <v>52</v>
      </c>
      <c r="F94" s="53" t="s">
        <v>53</v>
      </c>
      <c r="G94" s="53" t="s">
        <v>53</v>
      </c>
      <c r="H94" s="53" t="s">
        <v>53</v>
      </c>
      <c r="I94" s="53" t="s">
        <v>53</v>
      </c>
      <c r="J94" s="53" t="s">
        <v>53</v>
      </c>
      <c r="K94" s="53" t="s">
        <v>52</v>
      </c>
      <c r="L94" s="52" t="s">
        <v>52</v>
      </c>
      <c r="M94" s="52" t="s">
        <v>52</v>
      </c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46"/>
      <c r="Z94" s="46"/>
      <c r="AA94" s="46"/>
      <c r="AB94" s="46"/>
      <c r="AC94" s="46"/>
    </row>
    <row r="95" spans="1:29" s="47" customFormat="1" ht="12.75">
      <c r="A95" s="44" t="s">
        <v>145</v>
      </c>
      <c r="B95" s="44"/>
      <c r="C95" s="44"/>
      <c r="D95" s="140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46"/>
      <c r="Z95" s="46"/>
      <c r="AA95" s="46"/>
      <c r="AB95" s="46"/>
      <c r="AC95" s="46"/>
    </row>
    <row r="96" spans="1:29" s="47" customFormat="1" ht="12.75">
      <c r="A96" s="136" t="s">
        <v>146</v>
      </c>
      <c r="B96" s="136"/>
      <c r="C96" s="136"/>
      <c r="D96" s="142"/>
      <c r="E96" s="139"/>
      <c r="F96" s="143"/>
      <c r="G96" s="143"/>
      <c r="H96" s="143"/>
      <c r="I96" s="143"/>
      <c r="J96" s="143"/>
      <c r="K96" s="143"/>
      <c r="L96" s="139"/>
      <c r="M96" s="139"/>
      <c r="N96" s="144"/>
      <c r="O96" s="144"/>
      <c r="P96" s="144"/>
      <c r="Q96" s="139"/>
      <c r="R96" s="139"/>
      <c r="S96" s="139"/>
      <c r="T96" s="136"/>
      <c r="U96" s="136"/>
      <c r="V96" s="136"/>
      <c r="W96" s="139"/>
      <c r="X96" s="139"/>
      <c r="Y96" s="46"/>
      <c r="Z96" s="46"/>
      <c r="AA96" s="46"/>
      <c r="AB96" s="46"/>
      <c r="AC96" s="46"/>
    </row>
    <row r="97" spans="1:29" s="47" customFormat="1" ht="12.75">
      <c r="A97" s="48" t="s">
        <v>147</v>
      </c>
      <c r="B97" s="52" t="s">
        <v>148</v>
      </c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46"/>
      <c r="Z97" s="46"/>
      <c r="AA97" s="46"/>
      <c r="AB97" s="46"/>
      <c r="AC97" s="46"/>
    </row>
    <row r="98" spans="1:29" s="47" customFormat="1" ht="12.75" customHeight="1">
      <c r="A98" s="48" t="s">
        <v>149</v>
      </c>
      <c r="B98" s="51" t="s">
        <v>138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46"/>
      <c r="Z98" s="46"/>
      <c r="AA98" s="46"/>
      <c r="AB98" s="46"/>
      <c r="AC98" s="46"/>
    </row>
    <row r="99" spans="1:29" s="47" customFormat="1" ht="12.75">
      <c r="A99" s="48"/>
      <c r="B99" s="48"/>
      <c r="C99" s="48"/>
      <c r="D99" s="48"/>
      <c r="E99" s="53" t="s">
        <v>53</v>
      </c>
      <c r="F99" s="53" t="s">
        <v>53</v>
      </c>
      <c r="G99" s="53" t="s">
        <v>53</v>
      </c>
      <c r="H99" s="53" t="s">
        <v>53</v>
      </c>
      <c r="I99" s="53" t="s">
        <v>53</v>
      </c>
      <c r="J99" s="53" t="s">
        <v>53</v>
      </c>
      <c r="K99" s="53" t="s">
        <v>52</v>
      </c>
      <c r="L99" s="52" t="s">
        <v>52</v>
      </c>
      <c r="M99" s="52" t="s">
        <v>52</v>
      </c>
      <c r="N99" s="145"/>
      <c r="O99" s="146">
        <f>D99</f>
        <v>0</v>
      </c>
      <c r="P99" s="146">
        <f>O99</f>
        <v>0</v>
      </c>
      <c r="Q99" s="146"/>
      <c r="R99" s="146"/>
      <c r="S99" s="146"/>
      <c r="T99" s="146"/>
      <c r="U99" s="146"/>
      <c r="V99" s="146"/>
      <c r="W99" s="146"/>
      <c r="X99" s="145"/>
      <c r="Y99" s="46"/>
      <c r="Z99" s="46"/>
      <c r="AA99" s="46"/>
      <c r="AB99" s="46"/>
      <c r="AC99" s="46"/>
    </row>
    <row r="100" spans="1:29" s="47" customFormat="1" ht="12.75">
      <c r="A100" s="44" t="s">
        <v>150</v>
      </c>
      <c r="B100" s="44"/>
      <c r="C100" s="44"/>
      <c r="D100" s="147">
        <f>SUM(D99)</f>
        <v>0</v>
      </c>
      <c r="E100" s="147">
        <f>SUM(E99)</f>
        <v>0</v>
      </c>
      <c r="F100" s="147">
        <f>SUM(F99)</f>
        <v>0</v>
      </c>
      <c r="G100" s="147">
        <f>SUM(G99)</f>
        <v>0</v>
      </c>
      <c r="H100" s="147">
        <f>SUM(H99)</f>
        <v>0</v>
      </c>
      <c r="I100" s="147">
        <f>SUM(I99)</f>
        <v>0</v>
      </c>
      <c r="J100" s="147">
        <f>SUM(J99)</f>
        <v>0</v>
      </c>
      <c r="K100" s="147">
        <f>SUM(K99)</f>
        <v>0</v>
      </c>
      <c r="L100" s="147">
        <f>SUM(L99)</f>
        <v>0</v>
      </c>
      <c r="M100" s="147">
        <f>SUM(M99)</f>
        <v>0</v>
      </c>
      <c r="N100" s="147">
        <f>SUM(N99)</f>
        <v>0</v>
      </c>
      <c r="O100" s="147">
        <f>SUM(O99)</f>
        <v>0</v>
      </c>
      <c r="P100" s="147">
        <f>SUM(P99)</f>
        <v>0</v>
      </c>
      <c r="Q100" s="147">
        <f>SUM(Q99)</f>
        <v>0</v>
      </c>
      <c r="R100" s="147">
        <f>SUM(R99)</f>
        <v>0</v>
      </c>
      <c r="S100" s="147">
        <f>SUM(S99)</f>
        <v>0</v>
      </c>
      <c r="T100" s="147">
        <f>SUM(T99)</f>
        <v>0</v>
      </c>
      <c r="U100" s="147"/>
      <c r="V100" s="148">
        <f>SUM(V99)</f>
        <v>0</v>
      </c>
      <c r="W100" s="148">
        <f>SUM(W99)</f>
        <v>0</v>
      </c>
      <c r="X100" s="148">
        <f>SUM(X99)</f>
        <v>0</v>
      </c>
      <c r="Y100" s="46"/>
      <c r="Z100" s="46"/>
      <c r="AA100" s="46"/>
      <c r="AB100" s="46"/>
      <c r="AC100" s="46"/>
    </row>
    <row r="101" spans="1:29" s="47" customFormat="1" ht="12.75" customHeight="1">
      <c r="A101" s="57" t="s">
        <v>151</v>
      </c>
      <c r="B101" s="149" t="s">
        <v>56</v>
      </c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46"/>
      <c r="Z101" s="46"/>
      <c r="AA101" s="46"/>
      <c r="AB101" s="46"/>
      <c r="AC101" s="46"/>
    </row>
    <row r="102" spans="1:29" s="47" customFormat="1" ht="12.75">
      <c r="A102" s="48" t="s">
        <v>152</v>
      </c>
      <c r="B102" s="87"/>
      <c r="C102" s="87"/>
      <c r="D102" s="150"/>
      <c r="E102" s="151">
        <f>D102</f>
        <v>0</v>
      </c>
      <c r="F102" s="151" t="s">
        <v>53</v>
      </c>
      <c r="G102" s="151" t="s">
        <v>53</v>
      </c>
      <c r="H102" s="151" t="s">
        <v>53</v>
      </c>
      <c r="I102" s="151" t="s">
        <v>53</v>
      </c>
      <c r="J102" s="151" t="s">
        <v>53</v>
      </c>
      <c r="K102" s="151" t="s">
        <v>52</v>
      </c>
      <c r="L102" s="91" t="s">
        <v>52</v>
      </c>
      <c r="M102" s="91" t="s">
        <v>52</v>
      </c>
      <c r="N102" s="110"/>
      <c r="O102" s="90"/>
      <c r="P102" s="90"/>
      <c r="Q102" s="85"/>
      <c r="R102" s="85"/>
      <c r="S102" s="44"/>
      <c r="T102" s="52"/>
      <c r="U102" s="52"/>
      <c r="V102" s="52"/>
      <c r="W102" s="65"/>
      <c r="X102" s="65"/>
      <c r="Y102" s="46"/>
      <c r="Z102" s="46"/>
      <c r="AA102" s="46"/>
      <c r="AB102" s="46"/>
      <c r="AC102" s="46"/>
    </row>
    <row r="103" spans="1:29" s="47" customFormat="1" ht="12.75">
      <c r="A103" s="44" t="s">
        <v>153</v>
      </c>
      <c r="B103" s="44"/>
      <c r="C103" s="44"/>
      <c r="D103" s="85">
        <f>SUM(D102)</f>
        <v>0</v>
      </c>
      <c r="E103" s="85">
        <f>SUM(E102)</f>
        <v>0</v>
      </c>
      <c r="F103" s="85">
        <f>SUM(F102)</f>
        <v>0</v>
      </c>
      <c r="G103" s="85">
        <f>SUM(G102)</f>
        <v>0</v>
      </c>
      <c r="H103" s="85">
        <f>SUM(H102)</f>
        <v>0</v>
      </c>
      <c r="I103" s="85">
        <f>SUM(I102)</f>
        <v>0</v>
      </c>
      <c r="J103" s="85">
        <f>SUM(J102)</f>
        <v>0</v>
      </c>
      <c r="K103" s="85">
        <f>SUM(K102)</f>
        <v>0</v>
      </c>
      <c r="L103" s="85">
        <f>SUM(L102)</f>
        <v>0</v>
      </c>
      <c r="M103" s="85">
        <f>SUM(M102)</f>
        <v>0</v>
      </c>
      <c r="N103" s="85">
        <f>SUM(N102)</f>
        <v>0</v>
      </c>
      <c r="O103" s="85">
        <f>SUM(O102)</f>
        <v>0</v>
      </c>
      <c r="P103" s="85">
        <f>SUM(P102)</f>
        <v>0</v>
      </c>
      <c r="Q103" s="85">
        <f>SUM(Q102)</f>
        <v>0</v>
      </c>
      <c r="R103" s="85">
        <f>SUM(R102)</f>
        <v>0</v>
      </c>
      <c r="S103" s="85">
        <f>SUM(S102)</f>
        <v>0</v>
      </c>
      <c r="T103" s="44">
        <f>SUM(T102)</f>
        <v>0</v>
      </c>
      <c r="U103" s="44"/>
      <c r="V103" s="44">
        <f>SUM(V102)</f>
        <v>0</v>
      </c>
      <c r="W103" s="44">
        <f>SUM(W102)</f>
        <v>0</v>
      </c>
      <c r="X103" s="44">
        <f>SUM(X102)</f>
        <v>0</v>
      </c>
      <c r="Y103" s="46"/>
      <c r="Z103" s="46"/>
      <c r="AA103" s="46"/>
      <c r="AB103" s="46"/>
      <c r="AC103" s="46"/>
    </row>
    <row r="104" spans="1:29" s="47" customFormat="1" ht="12.75">
      <c r="A104" s="152" t="s">
        <v>154</v>
      </c>
      <c r="B104" s="52" t="s">
        <v>97</v>
      </c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46"/>
      <c r="Z104" s="46"/>
      <c r="AA104" s="46"/>
      <c r="AB104" s="46"/>
      <c r="AC104" s="46"/>
    </row>
    <row r="105" spans="1:29" s="47" customFormat="1" ht="12.75">
      <c r="A105" s="48"/>
      <c r="B105" s="49"/>
      <c r="C105" s="52"/>
      <c r="D105" s="52"/>
      <c r="E105" s="52" t="s">
        <v>52</v>
      </c>
      <c r="F105" s="53" t="s">
        <v>53</v>
      </c>
      <c r="G105" s="53" t="s">
        <v>53</v>
      </c>
      <c r="H105" s="53" t="s">
        <v>53</v>
      </c>
      <c r="I105" s="53" t="s">
        <v>53</v>
      </c>
      <c r="J105" s="53" t="s">
        <v>53</v>
      </c>
      <c r="K105" s="53" t="s">
        <v>52</v>
      </c>
      <c r="L105" s="52" t="s">
        <v>52</v>
      </c>
      <c r="M105" s="52" t="s">
        <v>52</v>
      </c>
      <c r="N105" s="54"/>
      <c r="O105" s="54"/>
      <c r="P105" s="54"/>
      <c r="Q105" s="52"/>
      <c r="R105" s="52"/>
      <c r="S105" s="52"/>
      <c r="T105" s="44"/>
      <c r="U105" s="44"/>
      <c r="V105" s="44"/>
      <c r="W105" s="65"/>
      <c r="X105" s="65"/>
      <c r="Y105" s="46"/>
      <c r="Z105" s="46"/>
      <c r="AA105" s="46"/>
      <c r="AB105" s="46"/>
      <c r="AC105" s="46"/>
    </row>
    <row r="106" spans="1:29" s="47" customFormat="1" ht="12.75">
      <c r="A106" s="44" t="s">
        <v>155</v>
      </c>
      <c r="B106" s="44"/>
      <c r="C106" s="44"/>
      <c r="D106" s="54"/>
      <c r="E106" s="52"/>
      <c r="F106" s="52"/>
      <c r="G106" s="52"/>
      <c r="H106" s="52"/>
      <c r="I106" s="52"/>
      <c r="J106" s="52"/>
      <c r="K106" s="52"/>
      <c r="L106" s="52"/>
      <c r="M106" s="52"/>
      <c r="N106" s="54"/>
      <c r="O106" s="54"/>
      <c r="P106" s="54"/>
      <c r="Q106" s="52"/>
      <c r="R106" s="52"/>
      <c r="S106" s="52"/>
      <c r="T106" s="44"/>
      <c r="U106" s="44"/>
      <c r="V106" s="44"/>
      <c r="W106" s="65"/>
      <c r="X106" s="65"/>
      <c r="Y106" s="46"/>
      <c r="Z106" s="46"/>
      <c r="AA106" s="46"/>
      <c r="AB106" s="46"/>
      <c r="AC106" s="46"/>
    </row>
    <row r="107" spans="1:29" s="47" customFormat="1" ht="12.75">
      <c r="A107" s="153" t="s">
        <v>156</v>
      </c>
      <c r="B107" s="154" t="s">
        <v>100</v>
      </c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40"/>
      <c r="Z107" s="40"/>
      <c r="AA107" s="40"/>
      <c r="AB107" s="46"/>
      <c r="AC107" s="46"/>
    </row>
    <row r="108" spans="1:29" s="47" customFormat="1" ht="12.75">
      <c r="A108" s="154"/>
      <c r="B108" s="155"/>
      <c r="C108" s="156"/>
      <c r="D108" s="157"/>
      <c r="E108" s="158">
        <f>D108</f>
        <v>0</v>
      </c>
      <c r="F108" s="159" t="s">
        <v>53</v>
      </c>
      <c r="G108" s="159" t="s">
        <v>53</v>
      </c>
      <c r="H108" s="160" t="s">
        <v>53</v>
      </c>
      <c r="I108" s="160" t="s">
        <v>53</v>
      </c>
      <c r="J108" s="160" t="s">
        <v>53</v>
      </c>
      <c r="K108" s="161" t="s">
        <v>52</v>
      </c>
      <c r="L108" s="161" t="s">
        <v>52</v>
      </c>
      <c r="M108" s="161" t="s">
        <v>52</v>
      </c>
      <c r="N108" s="90">
        <f>E108</f>
        <v>0</v>
      </c>
      <c r="O108" s="90"/>
      <c r="P108" s="160"/>
      <c r="Q108" s="160"/>
      <c r="R108" s="160"/>
      <c r="S108" s="92"/>
      <c r="T108" s="162"/>
      <c r="U108" s="162"/>
      <c r="V108" s="162"/>
      <c r="W108" s="65"/>
      <c r="X108" s="65"/>
      <c r="Y108" s="40"/>
      <c r="Z108" s="40"/>
      <c r="AA108" s="40"/>
      <c r="AB108" s="46"/>
      <c r="AC108" s="46"/>
    </row>
    <row r="109" spans="1:29" s="47" customFormat="1" ht="12.75">
      <c r="A109" s="44" t="s">
        <v>157</v>
      </c>
      <c r="B109" s="44"/>
      <c r="C109" s="44"/>
      <c r="D109" s="110">
        <f>SUM(D108)</f>
        <v>0</v>
      </c>
      <c r="E109" s="110">
        <f>SUM(E108)</f>
        <v>0</v>
      </c>
      <c r="F109" s="110">
        <f>SUM(F108)</f>
        <v>0</v>
      </c>
      <c r="G109" s="110">
        <f>SUM(G108)</f>
        <v>0</v>
      </c>
      <c r="H109" s="110">
        <f>SUM(H108)</f>
        <v>0</v>
      </c>
      <c r="I109" s="110">
        <f>SUM(I108)</f>
        <v>0</v>
      </c>
      <c r="J109" s="110">
        <f>SUM(J108)</f>
        <v>0</v>
      </c>
      <c r="K109" s="110">
        <f>SUM(K108)</f>
        <v>0</v>
      </c>
      <c r="L109" s="110">
        <f>SUM(L108)</f>
        <v>0</v>
      </c>
      <c r="M109" s="110">
        <f>SUM(M108)</f>
        <v>0</v>
      </c>
      <c r="N109" s="110">
        <f>SUM(N108)</f>
        <v>0</v>
      </c>
      <c r="O109" s="110">
        <f>SUM(O108)</f>
        <v>0</v>
      </c>
      <c r="P109" s="110">
        <f>SUM(P108)</f>
        <v>0</v>
      </c>
      <c r="Q109" s="110">
        <f>SUM(Q108)</f>
        <v>0</v>
      </c>
      <c r="R109" s="110">
        <f>SUM(R108)</f>
        <v>0</v>
      </c>
      <c r="S109" s="110">
        <f>SUM(S108)</f>
        <v>0</v>
      </c>
      <c r="T109" s="66">
        <f>SUM(T108)</f>
        <v>0</v>
      </c>
      <c r="U109" s="66"/>
      <c r="V109" s="44">
        <f>SUM(V108)</f>
        <v>0</v>
      </c>
      <c r="W109" s="44">
        <f>SUM(W108)</f>
        <v>0</v>
      </c>
      <c r="X109" s="44">
        <f>SUM(X108)</f>
        <v>0</v>
      </c>
      <c r="Y109" s="46"/>
      <c r="Z109" s="46"/>
      <c r="AA109" s="46"/>
      <c r="AB109" s="46"/>
      <c r="AC109" s="46"/>
    </row>
    <row r="110" spans="1:29" s="47" customFormat="1" ht="12.75">
      <c r="A110" s="94" t="s">
        <v>158</v>
      </c>
      <c r="B110" s="52" t="s">
        <v>65</v>
      </c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46"/>
      <c r="Z110" s="46"/>
      <c r="AA110" s="46"/>
      <c r="AB110" s="46"/>
      <c r="AC110" s="46"/>
    </row>
    <row r="111" spans="1:29" s="84" customFormat="1" ht="12.75">
      <c r="A111" s="163" t="s">
        <v>159</v>
      </c>
      <c r="B111" s="164" t="s">
        <v>160</v>
      </c>
      <c r="C111" s="165" t="s">
        <v>161</v>
      </c>
      <c r="D111" s="79">
        <v>458.333</v>
      </c>
      <c r="E111" s="98">
        <f>D111</f>
        <v>458.333</v>
      </c>
      <c r="F111" s="166" t="s">
        <v>53</v>
      </c>
      <c r="G111" s="166" t="s">
        <v>53</v>
      </c>
      <c r="H111" s="166" t="s">
        <v>53</v>
      </c>
      <c r="I111" s="166" t="s">
        <v>53</v>
      </c>
      <c r="J111" s="166" t="s">
        <v>53</v>
      </c>
      <c r="K111" s="166" t="s">
        <v>52</v>
      </c>
      <c r="L111" s="167" t="s">
        <v>52</v>
      </c>
      <c r="M111" s="167" t="s">
        <v>52</v>
      </c>
      <c r="N111" s="78"/>
      <c r="O111" s="79">
        <f>E111</f>
        <v>458.333</v>
      </c>
      <c r="P111" s="167"/>
      <c r="Q111" s="167"/>
      <c r="R111" s="99">
        <v>200</v>
      </c>
      <c r="S111" s="99">
        <f>O111-R111</f>
        <v>258.333</v>
      </c>
      <c r="T111" s="93">
        <v>0</v>
      </c>
      <c r="U111" s="52"/>
      <c r="V111" s="93"/>
      <c r="W111" s="93"/>
      <c r="X111" s="92">
        <v>0</v>
      </c>
      <c r="Y111" s="83"/>
      <c r="Z111" s="83"/>
      <c r="AA111" s="83"/>
      <c r="AB111" s="83"/>
      <c r="AC111" s="83"/>
    </row>
    <row r="112" spans="1:29" s="84" customFormat="1" ht="12.75">
      <c r="A112" s="163" t="s">
        <v>162</v>
      </c>
      <c r="B112" s="168" t="s">
        <v>163</v>
      </c>
      <c r="C112" s="165" t="s">
        <v>161</v>
      </c>
      <c r="D112" s="79">
        <v>1125</v>
      </c>
      <c r="E112" s="98">
        <f>D112-F112</f>
        <v>280.11</v>
      </c>
      <c r="F112" s="166">
        <v>844.89</v>
      </c>
      <c r="G112" s="166" t="s">
        <v>53</v>
      </c>
      <c r="H112" s="166" t="s">
        <v>53</v>
      </c>
      <c r="I112" s="166" t="s">
        <v>53</v>
      </c>
      <c r="J112" s="166" t="s">
        <v>53</v>
      </c>
      <c r="K112" s="166" t="s">
        <v>52</v>
      </c>
      <c r="L112" s="167" t="s">
        <v>52</v>
      </c>
      <c r="M112" s="167" t="s">
        <v>52</v>
      </c>
      <c r="N112" s="78"/>
      <c r="O112" s="79">
        <f>D112</f>
        <v>1125</v>
      </c>
      <c r="P112" s="78"/>
      <c r="Q112" s="78"/>
      <c r="R112" s="99">
        <f>O112</f>
        <v>1125</v>
      </c>
      <c r="S112" s="169"/>
      <c r="T112" s="170">
        <v>44.4</v>
      </c>
      <c r="U112" s="32"/>
      <c r="V112" s="170">
        <v>42895</v>
      </c>
      <c r="W112" s="32"/>
      <c r="X112" s="32">
        <v>302.01</v>
      </c>
      <c r="Y112" s="83"/>
      <c r="Z112" s="83"/>
      <c r="AA112" s="83"/>
      <c r="AB112" s="83"/>
      <c r="AC112" s="83"/>
    </row>
    <row r="113" spans="1:29" s="47" customFormat="1" ht="12.75">
      <c r="A113" s="44" t="s">
        <v>164</v>
      </c>
      <c r="B113" s="44"/>
      <c r="C113" s="44"/>
      <c r="D113" s="110">
        <f>SUM(D111:D112)</f>
        <v>1583.333</v>
      </c>
      <c r="E113" s="110">
        <f>SUM(E111:E112)</f>
        <v>738.443</v>
      </c>
      <c r="F113" s="110">
        <f>SUM(F111:F112)</f>
        <v>844.89</v>
      </c>
      <c r="G113" s="110">
        <f>SUM(G111:G112)</f>
        <v>0</v>
      </c>
      <c r="H113" s="110">
        <f>SUM(H111:H112)</f>
        <v>0</v>
      </c>
      <c r="I113" s="110">
        <f>SUM(I111:I112)</f>
        <v>0</v>
      </c>
      <c r="J113" s="110">
        <f>SUM(J111:J112)</f>
        <v>0</v>
      </c>
      <c r="K113" s="110">
        <f>SUM(K111:K112)</f>
        <v>0</v>
      </c>
      <c r="L113" s="110">
        <f>SUM(L111:L112)</f>
        <v>0</v>
      </c>
      <c r="M113" s="110">
        <f>SUM(M111:M112)</f>
        <v>0</v>
      </c>
      <c r="N113" s="110">
        <f>SUM(N111:N112)</f>
        <v>0</v>
      </c>
      <c r="O113" s="110">
        <f>SUM(O111:O112)</f>
        <v>1583.333</v>
      </c>
      <c r="P113" s="110">
        <f>SUM(P111:P112)</f>
        <v>0</v>
      </c>
      <c r="Q113" s="110">
        <f>SUM(Q111:Q112)</f>
        <v>0</v>
      </c>
      <c r="R113" s="110">
        <f>SUM(R111:R112)</f>
        <v>1325</v>
      </c>
      <c r="S113" s="110">
        <f>SUM(S111:S112)</f>
        <v>258.333</v>
      </c>
      <c r="T113" s="110">
        <f>SUM(T111:T112)</f>
        <v>44.4</v>
      </c>
      <c r="U113" s="110"/>
      <c r="V113" s="111">
        <f>SUM(V111:V112)</f>
        <v>42895</v>
      </c>
      <c r="W113" s="110">
        <f>SUM(W111:W112)</f>
        <v>0</v>
      </c>
      <c r="X113" s="110">
        <f>SUM(X111:X112)</f>
        <v>302.01</v>
      </c>
      <c r="Y113" s="46"/>
      <c r="Z113" s="46"/>
      <c r="AA113" s="46"/>
      <c r="AB113" s="46"/>
      <c r="AC113" s="46"/>
    </row>
    <row r="114" spans="1:29" s="47" customFormat="1" ht="12.75">
      <c r="A114" s="94" t="s">
        <v>165</v>
      </c>
      <c r="B114" s="52" t="s">
        <v>68</v>
      </c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46"/>
      <c r="Z114" s="46"/>
      <c r="AA114" s="46"/>
      <c r="AB114" s="46"/>
      <c r="AC114" s="46"/>
    </row>
    <row r="115" spans="1:29" s="84" customFormat="1" ht="12.75">
      <c r="A115" s="163" t="s">
        <v>166</v>
      </c>
      <c r="B115" s="164" t="s">
        <v>167</v>
      </c>
      <c r="C115" s="171" t="s">
        <v>161</v>
      </c>
      <c r="D115" s="172">
        <v>963.177</v>
      </c>
      <c r="E115" s="78">
        <f>D115</f>
        <v>963.177</v>
      </c>
      <c r="F115" s="78"/>
      <c r="G115" s="78"/>
      <c r="H115" s="78"/>
      <c r="I115" s="78"/>
      <c r="J115" s="78"/>
      <c r="K115" s="78"/>
      <c r="L115" s="78"/>
      <c r="M115" s="78"/>
      <c r="N115" s="78"/>
      <c r="O115" s="79">
        <f>D115</f>
        <v>963.177</v>
      </c>
      <c r="P115" s="78"/>
      <c r="Q115" s="78"/>
      <c r="R115" s="78"/>
      <c r="S115" s="99">
        <f>O115</f>
        <v>963.177</v>
      </c>
      <c r="T115" s="173">
        <v>38.4</v>
      </c>
      <c r="U115" s="162"/>
      <c r="V115" s="173">
        <v>42895</v>
      </c>
      <c r="W115" s="162"/>
      <c r="X115" s="173">
        <v>302.01</v>
      </c>
      <c r="Y115" s="83"/>
      <c r="Z115" s="83"/>
      <c r="AA115" s="83"/>
      <c r="AB115" s="83"/>
      <c r="AC115" s="83"/>
    </row>
    <row r="116" spans="1:29" s="84" customFormat="1" ht="12.75">
      <c r="A116" s="163" t="s">
        <v>168</v>
      </c>
      <c r="B116" s="73" t="s">
        <v>114</v>
      </c>
      <c r="C116" s="74" t="s">
        <v>76</v>
      </c>
      <c r="D116" s="172">
        <v>50</v>
      </c>
      <c r="E116" s="78">
        <f>D116</f>
        <v>50</v>
      </c>
      <c r="F116" s="78"/>
      <c r="G116" s="78"/>
      <c r="H116" s="78"/>
      <c r="I116" s="78"/>
      <c r="J116" s="78"/>
      <c r="K116" s="78"/>
      <c r="L116" s="78"/>
      <c r="M116" s="78"/>
      <c r="N116" s="78"/>
      <c r="O116" s="79">
        <f>D116</f>
        <v>50</v>
      </c>
      <c r="P116" s="78"/>
      <c r="Q116" s="78"/>
      <c r="R116" s="78"/>
      <c r="S116" s="99">
        <f>O116</f>
        <v>50</v>
      </c>
      <c r="T116" s="93">
        <v>0</v>
      </c>
      <c r="U116" s="52"/>
      <c r="V116" s="93"/>
      <c r="W116" s="93"/>
      <c r="X116" s="92">
        <v>0</v>
      </c>
      <c r="Y116" s="83"/>
      <c r="Z116" s="83"/>
      <c r="AA116" s="83"/>
      <c r="AB116" s="83"/>
      <c r="AC116" s="83"/>
    </row>
    <row r="117" spans="1:29" s="84" customFormat="1" ht="12.75">
      <c r="A117" s="163" t="s">
        <v>169</v>
      </c>
      <c r="B117" s="73" t="s">
        <v>170</v>
      </c>
      <c r="C117" s="74" t="s">
        <v>76</v>
      </c>
      <c r="D117" s="172">
        <v>200</v>
      </c>
      <c r="E117" s="78">
        <f>D117</f>
        <v>200</v>
      </c>
      <c r="F117" s="78"/>
      <c r="G117" s="78"/>
      <c r="H117" s="78"/>
      <c r="I117" s="78"/>
      <c r="J117" s="78"/>
      <c r="K117" s="78"/>
      <c r="L117" s="78"/>
      <c r="M117" s="78"/>
      <c r="N117" s="78"/>
      <c r="O117" s="79">
        <f>D117</f>
        <v>200</v>
      </c>
      <c r="P117" s="78"/>
      <c r="Q117" s="78"/>
      <c r="R117" s="78"/>
      <c r="S117" s="99">
        <f>O117</f>
        <v>200</v>
      </c>
      <c r="T117" s="93">
        <v>0</v>
      </c>
      <c r="U117" s="52"/>
      <c r="V117" s="93"/>
      <c r="W117" s="93"/>
      <c r="X117" s="92">
        <v>0</v>
      </c>
      <c r="Y117" s="83"/>
      <c r="Z117" s="83"/>
      <c r="AA117" s="83"/>
      <c r="AB117" s="83"/>
      <c r="AC117" s="83"/>
    </row>
    <row r="118" spans="1:29" s="84" customFormat="1" ht="12.75">
      <c r="A118" s="163" t="s">
        <v>171</v>
      </c>
      <c r="B118" s="73" t="s">
        <v>172</v>
      </c>
      <c r="C118" s="74" t="s">
        <v>117</v>
      </c>
      <c r="D118" s="172">
        <v>303.67</v>
      </c>
      <c r="E118" s="78">
        <f>D118</f>
        <v>303.67</v>
      </c>
      <c r="F118" s="78"/>
      <c r="G118" s="78"/>
      <c r="H118" s="78"/>
      <c r="I118" s="78"/>
      <c r="J118" s="78"/>
      <c r="K118" s="78"/>
      <c r="L118" s="78"/>
      <c r="M118" s="78"/>
      <c r="N118" s="78"/>
      <c r="O118" s="79">
        <f>D118</f>
        <v>303.67</v>
      </c>
      <c r="P118" s="78"/>
      <c r="Q118" s="78"/>
      <c r="R118" s="169"/>
      <c r="S118" s="169">
        <f>O118</f>
        <v>303.67</v>
      </c>
      <c r="T118" s="93">
        <v>0</v>
      </c>
      <c r="U118" s="52"/>
      <c r="V118" s="93"/>
      <c r="W118" s="93"/>
      <c r="X118" s="92">
        <v>0</v>
      </c>
      <c r="Y118" s="83"/>
      <c r="Z118" s="83"/>
      <c r="AA118" s="83"/>
      <c r="AB118" s="83"/>
      <c r="AC118" s="83"/>
    </row>
    <row r="119" spans="1:29" s="84" customFormat="1" ht="12.75">
      <c r="A119" s="163" t="s">
        <v>173</v>
      </c>
      <c r="B119" s="73" t="s">
        <v>174</v>
      </c>
      <c r="C119" s="74" t="s">
        <v>76</v>
      </c>
      <c r="D119" s="172">
        <v>941</v>
      </c>
      <c r="E119" s="78">
        <f>D119</f>
        <v>941</v>
      </c>
      <c r="F119" s="166" t="s">
        <v>53</v>
      </c>
      <c r="G119" s="166" t="s">
        <v>53</v>
      </c>
      <c r="H119" s="166" t="s">
        <v>53</v>
      </c>
      <c r="I119" s="166" t="s">
        <v>53</v>
      </c>
      <c r="J119" s="166" t="s">
        <v>53</v>
      </c>
      <c r="K119" s="166" t="s">
        <v>52</v>
      </c>
      <c r="L119" s="167" t="s">
        <v>52</v>
      </c>
      <c r="M119" s="167" t="s">
        <v>52</v>
      </c>
      <c r="N119" s="79"/>
      <c r="O119" s="79">
        <f>D119</f>
        <v>941</v>
      </c>
      <c r="P119" s="79"/>
      <c r="Q119" s="167"/>
      <c r="R119" s="99">
        <f>O119-S119</f>
        <v>572</v>
      </c>
      <c r="S119" s="99">
        <v>369</v>
      </c>
      <c r="T119" s="173">
        <v>34.8</v>
      </c>
      <c r="U119" s="162"/>
      <c r="V119" s="173">
        <v>138800</v>
      </c>
      <c r="W119" s="162"/>
      <c r="X119" s="173">
        <v>328.1</v>
      </c>
      <c r="Y119" s="83"/>
      <c r="Z119" s="83"/>
      <c r="AA119" s="83"/>
      <c r="AB119" s="83"/>
      <c r="AC119" s="83"/>
    </row>
    <row r="120" spans="1:29" s="47" customFormat="1" ht="12.75">
      <c r="A120" s="44" t="s">
        <v>175</v>
      </c>
      <c r="B120" s="44"/>
      <c r="C120" s="44"/>
      <c r="D120" s="110">
        <f>SUM(D115:D119)</f>
        <v>2457.847</v>
      </c>
      <c r="E120" s="110">
        <f>SUM(E115:E119)</f>
        <v>2457.847</v>
      </c>
      <c r="F120" s="110">
        <f>SUM(F115:F119)</f>
        <v>0</v>
      </c>
      <c r="G120" s="110">
        <f>SUM(G115:G119)</f>
        <v>0</v>
      </c>
      <c r="H120" s="110">
        <f>SUM(H115:H119)</f>
        <v>0</v>
      </c>
      <c r="I120" s="110">
        <f>SUM(I115:I119)</f>
        <v>0</v>
      </c>
      <c r="J120" s="110">
        <f>SUM(J115:J119)</f>
        <v>0</v>
      </c>
      <c r="K120" s="110">
        <f>SUM(K115:K119)</f>
        <v>0</v>
      </c>
      <c r="L120" s="110">
        <f>SUM(L115:L119)</f>
        <v>0</v>
      </c>
      <c r="M120" s="110">
        <f>SUM(M115:M119)</f>
        <v>0</v>
      </c>
      <c r="N120" s="110">
        <f>SUM(N115:N119)</f>
        <v>0</v>
      </c>
      <c r="O120" s="110">
        <f>SUM(O115:O119)</f>
        <v>2457.847</v>
      </c>
      <c r="P120" s="110">
        <f>SUM(P115:P119)</f>
        <v>0</v>
      </c>
      <c r="Q120" s="110">
        <f>SUM(Q115:Q119)</f>
        <v>0</v>
      </c>
      <c r="R120" s="110">
        <f>SUM(R115:R119)</f>
        <v>572</v>
      </c>
      <c r="S120" s="110">
        <f>SUM(S115:S119)</f>
        <v>1885.8470000000002</v>
      </c>
      <c r="T120" s="110">
        <f>SUM(T115:T119)</f>
        <v>73.19999999999999</v>
      </c>
      <c r="U120" s="66"/>
      <c r="V120" s="44">
        <f>SUM(V115:V119)</f>
        <v>181695</v>
      </c>
      <c r="W120" s="44">
        <f>SUM(W119:W119)</f>
        <v>0</v>
      </c>
      <c r="X120" s="44">
        <f>SUM(X115:X119)</f>
        <v>630.11</v>
      </c>
      <c r="Y120" s="46"/>
      <c r="Z120" s="46"/>
      <c r="AA120" s="46"/>
      <c r="AB120" s="46"/>
      <c r="AC120" s="46"/>
    </row>
    <row r="121" spans="1:29" s="47" customFormat="1" ht="12.75">
      <c r="A121" s="44" t="s">
        <v>176</v>
      </c>
      <c r="B121" s="44"/>
      <c r="C121" s="44"/>
      <c r="D121" s="85">
        <f>D120+D113+D109+D106+D103+D100</f>
        <v>4041.1800000000003</v>
      </c>
      <c r="E121" s="85">
        <f>E120+E113+E109+E106+E103+E100</f>
        <v>3196.29</v>
      </c>
      <c r="F121" s="85">
        <f>F120+F113+F109+F106+F103+F100</f>
        <v>844.89</v>
      </c>
      <c r="G121" s="85">
        <f>G120+G113+G109+G106+G103+G100</f>
        <v>0</v>
      </c>
      <c r="H121" s="85">
        <f>H120+H113+H109+H106+H103+H100</f>
        <v>0</v>
      </c>
      <c r="I121" s="85">
        <f>I120+I113+I109+I106+I103+I100</f>
        <v>0</v>
      </c>
      <c r="J121" s="85">
        <f>J120+J113+J109+J106+J103+J100</f>
        <v>0</v>
      </c>
      <c r="K121" s="85">
        <f>K120+K113+K109+K106+K103+K100</f>
        <v>0</v>
      </c>
      <c r="L121" s="85">
        <f>L120+L113+L109+L106+L103+L100</f>
        <v>0</v>
      </c>
      <c r="M121" s="85">
        <f>M120+M113+M109+M106+M103+M100</f>
        <v>0</v>
      </c>
      <c r="N121" s="85">
        <f>N120+N113+N109+N106+N103+N100</f>
        <v>0</v>
      </c>
      <c r="O121" s="85">
        <f>O120+O113+O109+O106+O103+O100</f>
        <v>4041.1800000000003</v>
      </c>
      <c r="P121" s="85">
        <f>P120+P113+P109+P106+P103+P100</f>
        <v>0</v>
      </c>
      <c r="Q121" s="85">
        <f>Q120+Q113+Q109+Q106+Q103+Q100</f>
        <v>0</v>
      </c>
      <c r="R121" s="85">
        <f>R120+R113+R109+R106+R103+R100</f>
        <v>1897</v>
      </c>
      <c r="S121" s="85">
        <f>S120+S113+S109+S106+S103+S100</f>
        <v>2144.1800000000003</v>
      </c>
      <c r="T121" s="174">
        <f>T120+T113+T109+T106+T103+T100</f>
        <v>117.6</v>
      </c>
      <c r="U121" s="44"/>
      <c r="V121" s="44">
        <f>V120+V113+V109+V106+V103+V100</f>
        <v>224590</v>
      </c>
      <c r="W121" s="44">
        <f>W120+W113+W109+W106+W103+W100</f>
        <v>0</v>
      </c>
      <c r="X121" s="85">
        <f>X120+X113+X109+X106+X103+X100</f>
        <v>932.12</v>
      </c>
      <c r="Y121" s="46"/>
      <c r="Z121" s="46"/>
      <c r="AA121" s="46"/>
      <c r="AB121" s="46"/>
      <c r="AC121" s="46"/>
    </row>
    <row r="122" spans="1:29" s="47" customFormat="1" ht="12.75">
      <c r="A122" s="44" t="s">
        <v>177</v>
      </c>
      <c r="B122" s="44"/>
      <c r="C122" s="44"/>
      <c r="D122" s="175">
        <f>D121+D96</f>
        <v>4041.1800000000003</v>
      </c>
      <c r="E122" s="175">
        <f>E121+E96</f>
        <v>3196.29</v>
      </c>
      <c r="F122" s="175">
        <f>F121+F96</f>
        <v>844.89</v>
      </c>
      <c r="G122" s="175">
        <f>G121+G96</f>
        <v>0</v>
      </c>
      <c r="H122" s="175">
        <f>H121+H96</f>
        <v>0</v>
      </c>
      <c r="I122" s="175">
        <f>I121+I96</f>
        <v>0</v>
      </c>
      <c r="J122" s="175">
        <f>J121+J96</f>
        <v>0</v>
      </c>
      <c r="K122" s="175">
        <f>K121+K96</f>
        <v>0</v>
      </c>
      <c r="L122" s="175">
        <f>L121+L96</f>
        <v>0</v>
      </c>
      <c r="M122" s="175">
        <f>M121+M96</f>
        <v>0</v>
      </c>
      <c r="N122" s="175">
        <f>N121+N96</f>
        <v>0</v>
      </c>
      <c r="O122" s="175">
        <f>O121+O96</f>
        <v>4041.1800000000003</v>
      </c>
      <c r="P122" s="175">
        <f>P121+P96</f>
        <v>0</v>
      </c>
      <c r="Q122" s="175">
        <f>Q121+Q96</f>
        <v>0</v>
      </c>
      <c r="R122" s="175">
        <f>R121+R96</f>
        <v>1897</v>
      </c>
      <c r="S122" s="175">
        <f>S121+S96</f>
        <v>2144.1800000000003</v>
      </c>
      <c r="T122" s="176">
        <f>T121+T96</f>
        <v>117.6</v>
      </c>
      <c r="U122" s="177"/>
      <c r="V122" s="177">
        <f>V121+V96</f>
        <v>224590</v>
      </c>
      <c r="W122" s="177">
        <f>W121+W96</f>
        <v>0</v>
      </c>
      <c r="X122" s="175">
        <f>X121+X96</f>
        <v>932.12</v>
      </c>
      <c r="Y122" s="46"/>
      <c r="Z122" s="46"/>
      <c r="AA122" s="46"/>
      <c r="AB122" s="46"/>
      <c r="AC122" s="46"/>
    </row>
    <row r="123" spans="1:29" s="47" customFormat="1" ht="12.75">
      <c r="A123" s="64" t="s">
        <v>178</v>
      </c>
      <c r="B123" s="64"/>
      <c r="C123" s="64"/>
      <c r="D123" s="132">
        <f>D80+D122</f>
        <v>8497.886999999999</v>
      </c>
      <c r="E123" s="132">
        <f>E80+E122</f>
        <v>7652.996999999999</v>
      </c>
      <c r="F123" s="132">
        <f>F80+F122</f>
        <v>844.89</v>
      </c>
      <c r="G123" s="132">
        <f>G80+G122</f>
        <v>0</v>
      </c>
      <c r="H123" s="132">
        <f>H80+H122</f>
        <v>0</v>
      </c>
      <c r="I123" s="132">
        <f>I80+I122</f>
        <v>0</v>
      </c>
      <c r="J123" s="132">
        <f>J80+J122</f>
        <v>0</v>
      </c>
      <c r="K123" s="132">
        <f>K80+K122</f>
        <v>0</v>
      </c>
      <c r="L123" s="132">
        <f>L80+L122</f>
        <v>0</v>
      </c>
      <c r="M123" s="132">
        <f>M80+M122</f>
        <v>0</v>
      </c>
      <c r="N123" s="132">
        <f>N80+N122</f>
        <v>0</v>
      </c>
      <c r="O123" s="132">
        <f>O80+O122</f>
        <v>8497.886999999999</v>
      </c>
      <c r="P123" s="132">
        <f>P80+P122</f>
        <v>0</v>
      </c>
      <c r="Q123" s="132">
        <f>Q80+Q122</f>
        <v>388.745</v>
      </c>
      <c r="R123" s="132">
        <f>R80+R122</f>
        <v>4155.425</v>
      </c>
      <c r="S123" s="132">
        <f>S80+S122</f>
        <v>3953.7170000000006</v>
      </c>
      <c r="T123" s="178">
        <f>T80+T122</f>
        <v>1247.3999999999999</v>
      </c>
      <c r="U123" s="133"/>
      <c r="V123" s="133">
        <f>V80+V122</f>
        <v>297820</v>
      </c>
      <c r="W123" s="133">
        <f>W80+W122</f>
        <v>0</v>
      </c>
      <c r="X123" s="132">
        <f>X80+X122</f>
        <v>2126.57</v>
      </c>
      <c r="Y123" s="46"/>
      <c r="Z123" s="46"/>
      <c r="AA123" s="46"/>
      <c r="AB123" s="46"/>
      <c r="AC123" s="46"/>
    </row>
    <row r="124" spans="1:29" s="47" customFormat="1" ht="12.75">
      <c r="A124" s="179" t="s">
        <v>179</v>
      </c>
      <c r="B124" s="179"/>
      <c r="C124" s="180"/>
      <c r="D124" s="180"/>
      <c r="E124" s="180"/>
      <c r="F124" s="181"/>
      <c r="G124" s="181"/>
      <c r="H124" s="181"/>
      <c r="K124" s="182"/>
      <c r="L124" s="182"/>
      <c r="M124" s="182"/>
      <c r="N124" s="182"/>
      <c r="O124" s="182"/>
      <c r="W124" s="40"/>
      <c r="Y124" s="46"/>
      <c r="Z124" s="46"/>
      <c r="AA124" s="46"/>
      <c r="AB124" s="46"/>
      <c r="AC124" s="46"/>
    </row>
    <row r="125" spans="1:29" s="47" customFormat="1" ht="12.75">
      <c r="A125" s="179" t="s">
        <v>180</v>
      </c>
      <c r="B125" s="40"/>
      <c r="C125" s="55"/>
      <c r="D125" s="55"/>
      <c r="E125" s="55"/>
      <c r="F125" s="55"/>
      <c r="G125" s="55"/>
      <c r="H125" s="55"/>
      <c r="I125" s="55"/>
      <c r="J125" s="55"/>
      <c r="Y125" s="46"/>
      <c r="Z125" s="46"/>
      <c r="AA125" s="46"/>
      <c r="AB125" s="46"/>
      <c r="AC125" s="46"/>
    </row>
    <row r="126" spans="1:29" s="47" customFormat="1" ht="12.75">
      <c r="A126" s="179" t="s">
        <v>181</v>
      </c>
      <c r="B126" s="179"/>
      <c r="C126" s="55"/>
      <c r="D126" s="55"/>
      <c r="E126" s="55"/>
      <c r="F126" s="55"/>
      <c r="G126" s="55"/>
      <c r="H126" s="55"/>
      <c r="Y126" s="46"/>
      <c r="Z126" s="46"/>
      <c r="AA126" s="46"/>
      <c r="AB126" s="46"/>
      <c r="AC126" s="46"/>
    </row>
    <row r="127" spans="1:29" s="47" customFormat="1" ht="12.75">
      <c r="A127" s="183" t="s">
        <v>182</v>
      </c>
      <c r="B127" s="183"/>
      <c r="C127" s="183"/>
      <c r="D127" s="183"/>
      <c r="Y127" s="46"/>
      <c r="Z127" s="46"/>
      <c r="AA127" s="46"/>
      <c r="AB127" s="46"/>
      <c r="AC127" s="46"/>
    </row>
    <row r="128" spans="1:29" s="47" customFormat="1" ht="12.75">
      <c r="A128" s="179"/>
      <c r="B128" s="184" t="s">
        <v>183</v>
      </c>
      <c r="C128" s="179"/>
      <c r="D128" s="179"/>
      <c r="E128" s="185"/>
      <c r="F128" s="185"/>
      <c r="G128" s="179"/>
      <c r="H128" s="184" t="s">
        <v>184</v>
      </c>
      <c r="I128" s="184"/>
      <c r="J128" s="184"/>
      <c r="Y128" s="46"/>
      <c r="Z128" s="46"/>
      <c r="AA128" s="46"/>
      <c r="AB128" s="46"/>
      <c r="AC128" s="46"/>
    </row>
    <row r="129" spans="1:29" s="47" customFormat="1" ht="12.75">
      <c r="A129"/>
      <c r="B129" s="186" t="s">
        <v>185</v>
      </c>
      <c r="C129" s="186"/>
      <c r="E129" s="179" t="s">
        <v>186</v>
      </c>
      <c r="F129" s="179"/>
      <c r="G129" s="179"/>
      <c r="H129" s="179" t="s">
        <v>187</v>
      </c>
      <c r="I129" s="179"/>
      <c r="J129" s="179"/>
      <c r="Y129" s="46"/>
      <c r="Z129" s="46"/>
      <c r="AA129" s="46"/>
      <c r="AB129" s="46"/>
      <c r="AC129" s="46"/>
    </row>
    <row r="130" spans="1:29" s="47" customFormat="1" ht="12.75">
      <c r="A130" s="187"/>
      <c r="B130" s="41"/>
      <c r="Y130" s="46"/>
      <c r="Z130" s="46"/>
      <c r="AA130" s="46"/>
      <c r="AB130" s="46"/>
      <c r="AC130" s="46"/>
    </row>
    <row r="131" spans="1:29" s="47" customFormat="1" ht="12.75">
      <c r="A131" s="187"/>
      <c r="B131" s="41"/>
      <c r="Y131" s="46"/>
      <c r="Z131" s="46"/>
      <c r="AA131" s="46"/>
      <c r="AB131" s="46"/>
      <c r="AC131" s="46"/>
    </row>
    <row r="132" spans="1:29" s="47" customFormat="1" ht="12.75">
      <c r="A132" s="187"/>
      <c r="B132" s="41"/>
      <c r="Y132" s="46"/>
      <c r="Z132" s="46"/>
      <c r="AA132" s="46"/>
      <c r="AB132" s="46"/>
      <c r="AC132" s="46"/>
    </row>
    <row r="133" spans="1:29" s="47" customFormat="1" ht="12.75">
      <c r="A133" s="187"/>
      <c r="B133" s="41"/>
      <c r="Y133" s="46"/>
      <c r="Z133" s="46"/>
      <c r="AA133" s="46"/>
      <c r="AB133" s="46"/>
      <c r="AC133" s="46"/>
    </row>
    <row r="134" spans="1:29" s="47" customFormat="1" ht="12.75">
      <c r="A134" s="187"/>
      <c r="B134" s="41"/>
      <c r="Y134" s="46"/>
      <c r="Z134" s="46"/>
      <c r="AA134" s="46"/>
      <c r="AB134" s="46"/>
      <c r="AC134" s="46"/>
    </row>
    <row r="135" spans="1:29" s="47" customFormat="1" ht="12.75">
      <c r="A135" s="187"/>
      <c r="B135" s="41"/>
      <c r="I135" s="188"/>
      <c r="Y135" s="46"/>
      <c r="Z135" s="46"/>
      <c r="AA135" s="46"/>
      <c r="AB135" s="46"/>
      <c r="AC135" s="46"/>
    </row>
    <row r="136" spans="1:29" s="47" customFormat="1" ht="12.75">
      <c r="A136" s="187"/>
      <c r="B136" s="41"/>
      <c r="Y136" s="46"/>
      <c r="Z136" s="46"/>
      <c r="AA136" s="46"/>
      <c r="AB136" s="46"/>
      <c r="AC136" s="46"/>
    </row>
    <row r="137" spans="1:29" s="47" customFormat="1" ht="12.75">
      <c r="A137" s="187"/>
      <c r="B137" s="41"/>
      <c r="Y137" s="46"/>
      <c r="Z137" s="46"/>
      <c r="AA137" s="46"/>
      <c r="AB137" s="46"/>
      <c r="AC137" s="46"/>
    </row>
    <row r="138" spans="1:29" s="47" customFormat="1" ht="12.75">
      <c r="A138" s="187"/>
      <c r="B138" s="41"/>
      <c r="Y138" s="46"/>
      <c r="Z138" s="46"/>
      <c r="AA138" s="46"/>
      <c r="AB138" s="46"/>
      <c r="AC138" s="46"/>
    </row>
    <row r="139" spans="1:29" s="47" customFormat="1" ht="12.75">
      <c r="A139" s="187"/>
      <c r="B139" s="41"/>
      <c r="Y139" s="46"/>
      <c r="Z139" s="46"/>
      <c r="AA139" s="46"/>
      <c r="AB139" s="46"/>
      <c r="AC139" s="46"/>
    </row>
    <row r="140" spans="1:29" s="47" customFormat="1" ht="12.75">
      <c r="A140" s="187"/>
      <c r="B140" s="41"/>
      <c r="Y140" s="46"/>
      <c r="Z140" s="46"/>
      <c r="AA140" s="46"/>
      <c r="AB140" s="46"/>
      <c r="AC140" s="46"/>
    </row>
    <row r="141" spans="1:29" s="47" customFormat="1" ht="12.75">
      <c r="A141" s="187"/>
      <c r="B141" s="41"/>
      <c r="Y141" s="46"/>
      <c r="Z141" s="46"/>
      <c r="AA141" s="46"/>
      <c r="AB141" s="46"/>
      <c r="AC141" s="46"/>
    </row>
    <row r="142" spans="1:29" s="47" customFormat="1" ht="12.75">
      <c r="A142" s="187"/>
      <c r="B142" s="41"/>
      <c r="Y142" s="46"/>
      <c r="Z142" s="46"/>
      <c r="AA142" s="46"/>
      <c r="AB142" s="46"/>
      <c r="AC142" s="46"/>
    </row>
    <row r="143" spans="1:29" s="47" customFormat="1" ht="12.75">
      <c r="A143" s="187"/>
      <c r="B143" s="41"/>
      <c r="Y143" s="46"/>
      <c r="Z143" s="46"/>
      <c r="AA143" s="46"/>
      <c r="AB143" s="46"/>
      <c r="AC143" s="46"/>
    </row>
    <row r="144" spans="1:29" s="47" customFormat="1" ht="12.75">
      <c r="A144" s="187"/>
      <c r="B144" s="41"/>
      <c r="Y144" s="46"/>
      <c r="Z144" s="46"/>
      <c r="AA144" s="46"/>
      <c r="AB144" s="46"/>
      <c r="AC144" s="46"/>
    </row>
    <row r="145" spans="1:29" s="47" customFormat="1" ht="12.75">
      <c r="A145" s="187"/>
      <c r="B145" s="41"/>
      <c r="Y145" s="46"/>
      <c r="Z145" s="46"/>
      <c r="AA145" s="46"/>
      <c r="AB145" s="46"/>
      <c r="AC145" s="46"/>
    </row>
    <row r="146" spans="1:29" s="47" customFormat="1" ht="12.75">
      <c r="A146" s="187"/>
      <c r="B146" s="41"/>
      <c r="Y146" s="46"/>
      <c r="Z146" s="46"/>
      <c r="AA146" s="46"/>
      <c r="AB146" s="46"/>
      <c r="AC146" s="46"/>
    </row>
    <row r="147" spans="1:29" s="47" customFormat="1" ht="12.75">
      <c r="A147" s="187"/>
      <c r="B147" s="41"/>
      <c r="Y147" s="46"/>
      <c r="Z147" s="46"/>
      <c r="AA147" s="46"/>
      <c r="AB147" s="46"/>
      <c r="AC147" s="46"/>
    </row>
    <row r="148" spans="1:29" s="47" customFormat="1" ht="12.75">
      <c r="A148" s="187"/>
      <c r="B148" s="41"/>
      <c r="Y148" s="46"/>
      <c r="Z148" s="46"/>
      <c r="AA148" s="46"/>
      <c r="AB148" s="46"/>
      <c r="AC148" s="46"/>
    </row>
    <row r="149" spans="1:29" s="47" customFormat="1" ht="12.75">
      <c r="A149" s="187"/>
      <c r="B149" s="41"/>
      <c r="Y149" s="46"/>
      <c r="Z149" s="46"/>
      <c r="AA149" s="46"/>
      <c r="AB149" s="46"/>
      <c r="AC149" s="46"/>
    </row>
    <row r="150" spans="1:29" s="47" customFormat="1" ht="12.75">
      <c r="A150" s="187"/>
      <c r="B150" s="41"/>
      <c r="Y150" s="46"/>
      <c r="Z150" s="46"/>
      <c r="AA150" s="46"/>
      <c r="AB150" s="46"/>
      <c r="AC150" s="46"/>
    </row>
    <row r="151" spans="1:29" s="47" customFormat="1" ht="12.75">
      <c r="A151" s="187"/>
      <c r="B151" s="41"/>
      <c r="Y151" s="46"/>
      <c r="Z151" s="46"/>
      <c r="AA151" s="46"/>
      <c r="AB151" s="46"/>
      <c r="AC151" s="46"/>
    </row>
    <row r="152" spans="1:29" s="47" customFormat="1" ht="12.75">
      <c r="A152" s="187"/>
      <c r="B152" s="41"/>
      <c r="Y152" s="46"/>
      <c r="Z152" s="46"/>
      <c r="AA152" s="46"/>
      <c r="AB152" s="46"/>
      <c r="AC152" s="46"/>
    </row>
    <row r="153" spans="1:29" s="47" customFormat="1" ht="12.75">
      <c r="A153" s="187"/>
      <c r="B153" s="41"/>
      <c r="Y153" s="46"/>
      <c r="Z153" s="46"/>
      <c r="AA153" s="46"/>
      <c r="AB153" s="46"/>
      <c r="AC153" s="46"/>
    </row>
    <row r="154" spans="1:29" s="47" customFormat="1" ht="12.75">
      <c r="A154" s="187"/>
      <c r="B154" s="41"/>
      <c r="Y154" s="46"/>
      <c r="Z154" s="46"/>
      <c r="AA154" s="46"/>
      <c r="AB154" s="46"/>
      <c r="AC154" s="46"/>
    </row>
    <row r="155" spans="1:29" s="47" customFormat="1" ht="12.75">
      <c r="A155" s="187"/>
      <c r="B155" s="41"/>
      <c r="Y155" s="46"/>
      <c r="Z155" s="46"/>
      <c r="AA155" s="46"/>
      <c r="AB155" s="46"/>
      <c r="AC155" s="46"/>
    </row>
    <row r="156" spans="1:29" s="47" customFormat="1" ht="12.75">
      <c r="A156" s="187"/>
      <c r="B156" s="41"/>
      <c r="Y156" s="46"/>
      <c r="Z156" s="46"/>
      <c r="AA156" s="46"/>
      <c r="AB156" s="46"/>
      <c r="AC156" s="46"/>
    </row>
    <row r="157" spans="1:29" s="47" customFormat="1" ht="12.75">
      <c r="A157" s="187"/>
      <c r="B157" s="41"/>
      <c r="Y157" s="46"/>
      <c r="Z157" s="46"/>
      <c r="AA157" s="46"/>
      <c r="AB157" s="46"/>
      <c r="AC157" s="46"/>
    </row>
    <row r="158" spans="1:29" s="47" customFormat="1" ht="12.75">
      <c r="A158" s="187"/>
      <c r="B158" s="41"/>
      <c r="Y158" s="46"/>
      <c r="Z158" s="46"/>
      <c r="AA158" s="46"/>
      <c r="AB158" s="46"/>
      <c r="AC158" s="46"/>
    </row>
    <row r="159" spans="1:29" s="47" customFormat="1" ht="12.75">
      <c r="A159" s="187"/>
      <c r="B159" s="41"/>
      <c r="Y159" s="46"/>
      <c r="Z159" s="46"/>
      <c r="AA159" s="46"/>
      <c r="AB159" s="46"/>
      <c r="AC159" s="46"/>
    </row>
    <row r="160" spans="1:29" s="47" customFormat="1" ht="12.75">
      <c r="A160" s="187"/>
      <c r="B160" s="41"/>
      <c r="Y160" s="46"/>
      <c r="Z160" s="46"/>
      <c r="AA160" s="46"/>
      <c r="AB160" s="46"/>
      <c r="AC160" s="46"/>
    </row>
    <row r="161" spans="1:29" s="47" customFormat="1" ht="12.75">
      <c r="A161" s="187"/>
      <c r="B161" s="41"/>
      <c r="Y161" s="46"/>
      <c r="Z161" s="46"/>
      <c r="AA161" s="46"/>
      <c r="AB161" s="46"/>
      <c r="AC161" s="46"/>
    </row>
    <row r="162" spans="1:29" s="47" customFormat="1" ht="12.75">
      <c r="A162" s="187"/>
      <c r="B162" s="41"/>
      <c r="Y162" s="46"/>
      <c r="Z162" s="46"/>
      <c r="AA162" s="46"/>
      <c r="AB162" s="46"/>
      <c r="AC162" s="46"/>
    </row>
    <row r="163" spans="1:29" s="47" customFormat="1" ht="12.75">
      <c r="A163" s="187"/>
      <c r="B163" s="41"/>
      <c r="Y163" s="46"/>
      <c r="Z163" s="46"/>
      <c r="AA163" s="46"/>
      <c r="AB163" s="46"/>
      <c r="AC163" s="46"/>
    </row>
    <row r="164" spans="1:29" s="47" customFormat="1" ht="12.75">
      <c r="A164" s="187"/>
      <c r="B164" s="41"/>
      <c r="Y164" s="46"/>
      <c r="Z164" s="46"/>
      <c r="AA164" s="46"/>
      <c r="AB164" s="46"/>
      <c r="AC164" s="46"/>
    </row>
    <row r="165" spans="1:29" s="47" customFormat="1" ht="12.75">
      <c r="A165" s="187"/>
      <c r="B165" s="41"/>
      <c r="Y165" s="46"/>
      <c r="Z165" s="46"/>
      <c r="AA165" s="46"/>
      <c r="AB165" s="46"/>
      <c r="AC165" s="46"/>
    </row>
    <row r="166" spans="1:29" s="47" customFormat="1" ht="12.75">
      <c r="A166" s="187"/>
      <c r="B166" s="41"/>
      <c r="Y166" s="46"/>
      <c r="Z166" s="46"/>
      <c r="AA166" s="46"/>
      <c r="AB166" s="46"/>
      <c r="AC166" s="46"/>
    </row>
    <row r="167" spans="1:29" s="47" customFormat="1" ht="12.75">
      <c r="A167" s="187"/>
      <c r="B167" s="41"/>
      <c r="Y167" s="46"/>
      <c r="Z167" s="46"/>
      <c r="AA167" s="46"/>
      <c r="AB167" s="46"/>
      <c r="AC167" s="46"/>
    </row>
    <row r="168" spans="1:29" s="47" customFormat="1" ht="12.75">
      <c r="A168" s="187"/>
      <c r="B168" s="41"/>
      <c r="Y168" s="46"/>
      <c r="Z168" s="46"/>
      <c r="AA168" s="46"/>
      <c r="AB168" s="46"/>
      <c r="AC168" s="46"/>
    </row>
    <row r="169" spans="1:29" s="47" customFormat="1" ht="12.75">
      <c r="A169" s="187"/>
      <c r="B169" s="41"/>
      <c r="Y169" s="46"/>
      <c r="Z169" s="46"/>
      <c r="AA169" s="46"/>
      <c r="AB169" s="46"/>
      <c r="AC169" s="46"/>
    </row>
  </sheetData>
  <sheetProtection selectLockedCells="1" selectUnlockedCells="1"/>
  <mergeCells count="110">
    <mergeCell ref="Q1:X1"/>
    <mergeCell ref="B2:E2"/>
    <mergeCell ref="M2:O2"/>
    <mergeCell ref="B3:E3"/>
    <mergeCell ref="M3:Q3"/>
    <mergeCell ref="B4:E4"/>
    <mergeCell ref="M4:P4"/>
    <mergeCell ref="B5:F5"/>
    <mergeCell ref="M6:N6"/>
    <mergeCell ref="O6:P6"/>
    <mergeCell ref="A9:U9"/>
    <mergeCell ref="A10:U10"/>
    <mergeCell ref="A11:U11"/>
    <mergeCell ref="A12:X12"/>
    <mergeCell ref="A13:A16"/>
    <mergeCell ref="B13:B16"/>
    <mergeCell ref="C13:C16"/>
    <mergeCell ref="D13:J13"/>
    <mergeCell ref="K13:K16"/>
    <mergeCell ref="L13:L16"/>
    <mergeCell ref="M13:M16"/>
    <mergeCell ref="N13:O13"/>
    <mergeCell ref="P13:S13"/>
    <mergeCell ref="T13:T16"/>
    <mergeCell ref="U13:U16"/>
    <mergeCell ref="V13:V16"/>
    <mergeCell ref="W13:W16"/>
    <mergeCell ref="X13:X16"/>
    <mergeCell ref="Y13:Y16"/>
    <mergeCell ref="D14:D16"/>
    <mergeCell ref="E14:J14"/>
    <mergeCell ref="N14:N16"/>
    <mergeCell ref="O14:O16"/>
    <mergeCell ref="P14:P16"/>
    <mergeCell ref="Q14:Q16"/>
    <mergeCell ref="R14:R16"/>
    <mergeCell ref="S14:S16"/>
    <mergeCell ref="E15:E16"/>
    <mergeCell ref="F15:F16"/>
    <mergeCell ref="G15:G16"/>
    <mergeCell ref="H15:H16"/>
    <mergeCell ref="I15:J15"/>
    <mergeCell ref="C18:X18"/>
    <mergeCell ref="C19:X19"/>
    <mergeCell ref="C20:X20"/>
    <mergeCell ref="A22:C22"/>
    <mergeCell ref="C23:X23"/>
    <mergeCell ref="A25:C25"/>
    <mergeCell ref="C26:X26"/>
    <mergeCell ref="A28:C28"/>
    <mergeCell ref="C29:X29"/>
    <mergeCell ref="A31:C31"/>
    <mergeCell ref="C32:X32"/>
    <mergeCell ref="A34:C34"/>
    <mergeCell ref="C36:X36"/>
    <mergeCell ref="A38:C38"/>
    <mergeCell ref="A39:C39"/>
    <mergeCell ref="C40:X40"/>
    <mergeCell ref="C41:X41"/>
    <mergeCell ref="A46:C46"/>
    <mergeCell ref="C47:X47"/>
    <mergeCell ref="A49:C49"/>
    <mergeCell ref="C50:X50"/>
    <mergeCell ref="A52:C52"/>
    <mergeCell ref="C53:X53"/>
    <mergeCell ref="A56:C56"/>
    <mergeCell ref="B57:X57"/>
    <mergeCell ref="A59:C59"/>
    <mergeCell ref="B60:X60"/>
    <mergeCell ref="A62:C62"/>
    <mergeCell ref="B63:X63"/>
    <mergeCell ref="A65:C65"/>
    <mergeCell ref="B66:X66"/>
    <mergeCell ref="A78:C78"/>
    <mergeCell ref="A79:C79"/>
    <mergeCell ref="A80:C80"/>
    <mergeCell ref="C81:X81"/>
    <mergeCell ref="C82:X82"/>
    <mergeCell ref="C83:X83"/>
    <mergeCell ref="A85:C85"/>
    <mergeCell ref="B86:X86"/>
    <mergeCell ref="A88:C88"/>
    <mergeCell ref="B89:X89"/>
    <mergeCell ref="A91:C91"/>
    <mergeCell ref="B93:X93"/>
    <mergeCell ref="A95:C95"/>
    <mergeCell ref="A96:C96"/>
    <mergeCell ref="B97:X97"/>
    <mergeCell ref="B98:X98"/>
    <mergeCell ref="A100:C100"/>
    <mergeCell ref="B101:X101"/>
    <mergeCell ref="A103:C103"/>
    <mergeCell ref="B104:X104"/>
    <mergeCell ref="A106:C106"/>
    <mergeCell ref="B107:X107"/>
    <mergeCell ref="A109:C109"/>
    <mergeCell ref="B110:X110"/>
    <mergeCell ref="A113:C113"/>
    <mergeCell ref="B114:X114"/>
    <mergeCell ref="A120:C120"/>
    <mergeCell ref="A121:C121"/>
    <mergeCell ref="A122:C122"/>
    <mergeCell ref="A123:C123"/>
    <mergeCell ref="A124:B124"/>
    <mergeCell ref="K124:O124"/>
    <mergeCell ref="A127:D127"/>
    <mergeCell ref="E128:F128"/>
    <mergeCell ref="H128:J128"/>
    <mergeCell ref="E129:F129"/>
    <mergeCell ref="H129:J129"/>
  </mergeCells>
  <printOptions/>
  <pageMargins left="0.3541666666666667" right="0.24097222222222223" top="0.8298611111111112" bottom="0.30694444444444446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2019-06-06T10:51:31Z</cp:lastPrinted>
  <dcterms:created xsi:type="dcterms:W3CDTF">2011-09-13T12:33:42Z</dcterms:created>
  <dcterms:modified xsi:type="dcterms:W3CDTF">2019-07-05T07:45:46Z</dcterms:modified>
  <cp:category/>
  <cp:version/>
  <cp:contentType/>
  <cp:contentStatus/>
  <cp:revision>147</cp:revision>
</cp:coreProperties>
</file>